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27" activeTab="0"/>
  </bookViews>
  <sheets>
    <sheet name="Presentación" sheetId="1" r:id="rId1"/>
    <sheet name="Sectores" sheetId="2" r:id="rId2"/>
    <sheet name="Variaciones (%)" sheetId="3" r:id="rId3"/>
  </sheets>
  <definedNames>
    <definedName name="_xlnm.Print_Area" localSheetId="0">'Presentación'!$A$4:$A$19</definedName>
  </definedNames>
  <calcPr fullCalcOnLoad="1"/>
</workbook>
</file>

<file path=xl/sharedStrings.xml><?xml version="1.0" encoding="utf-8"?>
<sst xmlns="http://schemas.openxmlformats.org/spreadsheetml/2006/main" count="463" uniqueCount="81">
  <si>
    <t>Aglomerado Gran Rosario</t>
  </si>
  <si>
    <t>Total</t>
  </si>
  <si>
    <t>SERVICIOS</t>
  </si>
  <si>
    <t>INDUSTRIA MANUFACTURERA</t>
  </si>
  <si>
    <t>CONSTRUCCION</t>
  </si>
  <si>
    <t>COMERCIO</t>
  </si>
  <si>
    <t>RESTO</t>
  </si>
  <si>
    <t>Para información adicional contactarse a:</t>
  </si>
  <si>
    <t>investigaciones@fundacionbmr.org.ar</t>
  </si>
  <si>
    <t>Tabla de datos</t>
  </si>
  <si>
    <t>El archivo contiene tablas con información sobre:</t>
  </si>
  <si>
    <t>Análisis de Resultados</t>
  </si>
  <si>
    <t>Variaciones Interanuales</t>
  </si>
  <si>
    <t>t1 2016</t>
  </si>
  <si>
    <t>s/d</t>
  </si>
  <si>
    <t>Fuente: elaboración propia en base a datos de la EPH.</t>
  </si>
  <si>
    <t>División por Sectores de Actividad</t>
  </si>
  <si>
    <t>Empleo por Sectores Económicos Aglomerado Gran Rosario</t>
  </si>
  <si>
    <t>Personal Ocupado por Sector de Actividad</t>
  </si>
  <si>
    <t xml:space="preserve">Participación de sectores en el total </t>
  </si>
  <si>
    <t>División por Sectores de Actividad - Grandes rubros</t>
  </si>
  <si>
    <t>División por Grandes Sectores de Actividad - Grandes rubros</t>
  </si>
  <si>
    <t>Personal ocupado por sector de actividad en grandes rubros - Clasificación según CAES Mercosur</t>
  </si>
  <si>
    <t>Personal ocupado por sector de actividad - Clasificación según CAES Mercosur</t>
  </si>
  <si>
    <t>AGRICULTURA,GANADERIA,CAZA, SILVICULTURA y PESCA</t>
  </si>
  <si>
    <t>EXPLOTACIÓN DE MINAS Y CANTERAS</t>
  </si>
  <si>
    <t>SUMINISTRO DE ELECTRICIDAD, GAS, VAPOR Y AIRE ACONDICIONADO</t>
  </si>
  <si>
    <t>COMERCIO AL POR MAYOR Y AL POR MENOR; REPARACION DE VEHICULOS AUTOMOTORES Y MOTOCICLETAS</t>
  </si>
  <si>
    <t>TRANSPORTE Y ALMACENAMIENTO</t>
  </si>
  <si>
    <t>ALOJAMIENTO Y SERVICIOS DE COMIDA</t>
  </si>
  <si>
    <t>INFORMACIÓN Y COMUNICACIÓN</t>
  </si>
  <si>
    <t>ACTIVIDADES FINANCIERAS Y DE SEGUROS</t>
  </si>
  <si>
    <t>ACTIVIDADES INMOBILIARIAS</t>
  </si>
  <si>
    <t>ACTIVIDADES PROFESIONALES, CIENTÍFICAS Y TÉCNICAS</t>
  </si>
  <si>
    <t>ACTIVIDADES ADMNISTRATIVAS Y SERVICIOS DE APOYO</t>
  </si>
  <si>
    <t>ADMINISTRACIÓN PÚBLICA Y DEFENSA; PLANES DE SEGURO SOCIAL OBLIGATORIO</t>
  </si>
  <si>
    <t>ENSEÑANZA</t>
  </si>
  <si>
    <t>SALUD HUMANA Y SERVICIOS SOCIALES</t>
  </si>
  <si>
    <t>ARTES, ENTRETENIMIENTO Y RECREACIÓN</t>
  </si>
  <si>
    <t>OTRAS ACTIVIDADES DE SERVICIOS</t>
  </si>
  <si>
    <t>ACTIVIDADES DE LOS HOGARES (EMPLEADORES DE PERSONAL DOMÉSTICO Y PRODUCTORES DE BIENES Y SERVICIOS</t>
  </si>
  <si>
    <t>ACTIVIDADES DE ORGANIZACIONES Y ORGANISMOS EXTRATERRITORIALES</t>
  </si>
  <si>
    <t>DESCRIPCIÓN DE ACTIVIDAD VACÍA/ACTIVIDAD NO ESPECIFICADA CLARAMENTE</t>
  </si>
  <si>
    <t>Personal ocupado por sector de actividad en grandes rubros - Clasificación según CAES Mercosur 1.0</t>
  </si>
  <si>
    <t>Variaciones Interanuales (%)</t>
  </si>
  <si>
    <t>SUMINISTRO DE AGUA, ALCANTARILLADO, GESTIÓN DE DESECHOS Y ACTIVIDADES DE SANEAMIENTO</t>
  </si>
  <si>
    <t>*Advertencia al lector: los datos correspondientes al 1T 2016 no están disponibles.</t>
  </si>
  <si>
    <t>2T 2016</t>
  </si>
  <si>
    <t>3T 2016</t>
  </si>
  <si>
    <t>4T 2016</t>
  </si>
  <si>
    <t>1T 2017</t>
  </si>
  <si>
    <t>2T 2017</t>
  </si>
  <si>
    <t>3T 2017</t>
  </si>
  <si>
    <t>4T 2017</t>
  </si>
  <si>
    <t>1T 2018</t>
  </si>
  <si>
    <t>1T 2016</t>
  </si>
  <si>
    <t>2T 2018</t>
  </si>
  <si>
    <t>3T 2018</t>
  </si>
  <si>
    <t>4T 2018</t>
  </si>
  <si>
    <t>1T 2019</t>
  </si>
  <si>
    <t>2T 2019</t>
  </si>
  <si>
    <t>3T 2019</t>
  </si>
  <si>
    <t>4T 2019</t>
  </si>
  <si>
    <t>1T 2020</t>
  </si>
  <si>
    <t>2T 2020</t>
  </si>
  <si>
    <t>3T 2020</t>
  </si>
  <si>
    <t>4T 2020</t>
  </si>
  <si>
    <t>1T 2021</t>
  </si>
  <si>
    <t>2T 2021</t>
  </si>
  <si>
    <t>3T 2021</t>
  </si>
  <si>
    <t>4T 2021</t>
  </si>
  <si>
    <t>1T 2022</t>
  </si>
  <si>
    <t>2T 2022</t>
  </si>
  <si>
    <t>2T 2016 - 2T 2023</t>
  </si>
  <si>
    <t>3T 2022</t>
  </si>
  <si>
    <t>4T 2022</t>
  </si>
  <si>
    <t>1T 2023</t>
  </si>
  <si>
    <t>2T 2023</t>
  </si>
  <si>
    <t>Datos Trimestrales. 2T 2016 - 2T 2023</t>
  </si>
  <si>
    <t>(0341) 4205600 - Int: 944</t>
  </si>
  <si>
    <t>Según los datos más recientes de la Encuesta Permanente de Hogares (EPH) correspondientes al segundo trimestre de 2023, se observa una contracción de 1,3% en el empleo total en el AGR en comparación con igual período del año anterior. Esta disminución está liderada principalmente por la reducción de ocupados en los sectores comercial y de construcción. En cifras, se registran 639.429 ocupados en el segundo trimestre de 2023, en contraste con las 647.702 personas empleadas durante igual período en 2022.
Al desglosar el empleo por sectores, se destaca que el sector de servicios, con un total de 354.885 puestos ocupados, representa 55,5% del empleo total en la región. A continuación, el sector comercial cuenta con 136.658 ocupados, lo que equivale al 21,4% del total. En conjunto, estos dos sectores explican aproximadamente 76,9% de los puestos de trabajo en el AGR. En cuanto a los demás sectores, la industria emplea a 87.100 personas, representando 13,6% del empleo total. El sector de construcción ocupa a 54.570 individuos, mientras que el resto de las actividades emplea a 6.216 personas, lo que constituye 8,5% y 1,0% del empleo, respectivamente.</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</si>
</sst>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0.0"/>
    <numFmt numFmtId="190" formatCode="0.0%"/>
    <numFmt numFmtId="191" formatCode="0.000%"/>
    <numFmt numFmtId="192" formatCode="&quot;Sí&quot;;&quot;Sí&quot;;&quot;No&quot;"/>
    <numFmt numFmtId="193" formatCode="&quot;Verdadero&quot;;&quot;Verdadero&quot;;&quot;Falso&quot;"/>
    <numFmt numFmtId="194" formatCode="&quot;Activado&quot;;&quot;Activado&quot;;&quot;Desactivado&quot;"/>
    <numFmt numFmtId="195" formatCode="[$€-2]\ #,##0.00_);[Red]\([$€-2]\ #,##0.00\)"/>
  </numFmts>
  <fonts count="72">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u val="single"/>
      <sz val="10"/>
      <color indexed="8"/>
      <name val="Calibri"/>
      <family val="2"/>
    </font>
    <font>
      <sz val="16"/>
      <color indexed="60"/>
      <name val="Georgia"/>
      <family val="1"/>
    </font>
    <font>
      <sz val="8"/>
      <color indexed="63"/>
      <name val="Calibri"/>
      <family val="2"/>
    </font>
    <font>
      <sz val="8"/>
      <color indexed="8"/>
      <name val="Calibri"/>
      <family val="2"/>
    </font>
    <font>
      <b/>
      <sz val="11"/>
      <name val="Calibri"/>
      <family val="2"/>
    </font>
    <font>
      <sz val="11"/>
      <name val="Calibri"/>
      <family val="2"/>
    </font>
    <font>
      <b/>
      <sz val="10"/>
      <color indexed="60"/>
      <name val="Calibri"/>
      <family val="2"/>
    </font>
    <font>
      <b/>
      <sz val="10"/>
      <color indexed="8"/>
      <name val="Calibri"/>
      <family val="2"/>
    </font>
    <font>
      <sz val="10"/>
      <name val="Calibri"/>
      <family val="2"/>
    </font>
    <font>
      <b/>
      <sz val="10"/>
      <name val="Calibri"/>
      <family val="2"/>
    </font>
    <font>
      <sz val="9"/>
      <color indexed="8"/>
      <name val="Calibri"/>
      <family val="2"/>
    </font>
    <font>
      <u val="single"/>
      <sz val="9"/>
      <name val="Calibri"/>
      <family val="2"/>
    </font>
    <font>
      <sz val="18"/>
      <color indexed="60"/>
      <name val="Georgia"/>
      <family val="1"/>
    </font>
    <font>
      <u val="single"/>
      <sz val="14"/>
      <color indexed="63"/>
      <name val="Calibri"/>
      <family val="2"/>
    </font>
    <font>
      <sz val="10"/>
      <color indexed="63"/>
      <name val="Calibri"/>
      <family val="2"/>
    </font>
    <font>
      <i/>
      <sz val="10"/>
      <color indexed="63"/>
      <name val="Calibri"/>
      <family val="2"/>
    </font>
    <font>
      <b/>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u val="single"/>
      <sz val="10"/>
      <color theme="1"/>
      <name val="Calibri"/>
      <family val="2"/>
    </font>
    <font>
      <sz val="16"/>
      <color rgb="FFC00000"/>
      <name val="Georgia"/>
      <family val="1"/>
    </font>
    <font>
      <sz val="8"/>
      <color theme="1" tint="0.24998000264167786"/>
      <name val="Calibri"/>
      <family val="2"/>
    </font>
    <font>
      <sz val="8"/>
      <color theme="1"/>
      <name val="Calibri"/>
      <family val="2"/>
    </font>
    <font>
      <b/>
      <sz val="10"/>
      <color rgb="FFC00000"/>
      <name val="Calibri"/>
      <family val="2"/>
    </font>
    <font>
      <b/>
      <sz val="10"/>
      <color theme="1"/>
      <name val="Calibri"/>
      <family val="2"/>
    </font>
    <font>
      <sz val="9"/>
      <color theme="1"/>
      <name val="Calibri"/>
      <family val="2"/>
    </font>
    <font>
      <sz val="18"/>
      <color rgb="FFC00000"/>
      <name val="Georgia"/>
      <family val="1"/>
    </font>
    <font>
      <u val="single"/>
      <sz val="14"/>
      <color theme="1" tint="0.34999001026153564"/>
      <name val="Calibri"/>
      <family val="2"/>
    </font>
    <font>
      <sz val="10"/>
      <color theme="1" tint="0.24998000264167786"/>
      <name val="Calibri"/>
      <family val="2"/>
    </font>
    <font>
      <i/>
      <sz val="10"/>
      <color theme="1" tint="0.24998000264167786"/>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color indexed="63"/>
      </top>
      <bottom>
        <color indexed="63"/>
      </bottom>
    </border>
    <border>
      <left style="thin"/>
      <right/>
      <top/>
      <bottom/>
    </border>
    <border>
      <left/>
      <right/>
      <top style="thin"/>
      <bottom style="medium"/>
    </border>
    <border>
      <left>
        <color indexed="63"/>
      </left>
      <right>
        <color indexed="63"/>
      </right>
      <top style="thin"/>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42">
    <xf numFmtId="0" fontId="0" fillId="0" borderId="0" xfId="0" applyFont="1" applyAlignment="1">
      <alignment/>
    </xf>
    <xf numFmtId="0" fontId="52" fillId="33" borderId="0" xfId="54" applyFill="1">
      <alignment/>
      <protection/>
    </xf>
    <xf numFmtId="0" fontId="52" fillId="0" borderId="0" xfId="54">
      <alignment/>
      <protection/>
    </xf>
    <xf numFmtId="0" fontId="59" fillId="0" borderId="0" xfId="0" applyFont="1" applyFill="1" applyAlignment="1">
      <alignment/>
    </xf>
    <xf numFmtId="0" fontId="60" fillId="0" borderId="0" xfId="0" applyFont="1" applyFill="1" applyAlignment="1">
      <alignment/>
    </xf>
    <xf numFmtId="0" fontId="0" fillId="0" borderId="0" xfId="0" applyFill="1" applyAlignment="1">
      <alignment/>
    </xf>
    <xf numFmtId="1" fontId="0" fillId="0" borderId="0" xfId="0" applyNumberFormat="1" applyFill="1" applyAlignment="1">
      <alignment/>
    </xf>
    <xf numFmtId="0" fontId="58" fillId="0" borderId="0" xfId="0" applyFont="1" applyFill="1" applyAlignment="1">
      <alignment/>
    </xf>
    <xf numFmtId="0" fontId="0" fillId="0" borderId="0" xfId="54" applyFont="1" applyAlignment="1">
      <alignment horizontal="justify" vertical="center"/>
      <protection/>
    </xf>
    <xf numFmtId="0" fontId="61" fillId="33" borderId="0" xfId="54" applyFont="1" applyFill="1" applyAlignment="1">
      <alignment vertical="center"/>
      <protection/>
    </xf>
    <xf numFmtId="0" fontId="52" fillId="33" borderId="0" xfId="54" applyFill="1" applyAlignment="1">
      <alignment vertical="center"/>
      <protection/>
    </xf>
    <xf numFmtId="0" fontId="52" fillId="0" borderId="0" xfId="54" applyAlignment="1">
      <alignment vertical="center"/>
      <protection/>
    </xf>
    <xf numFmtId="0" fontId="0" fillId="0" borderId="0" xfId="0" applyBorder="1" applyAlignment="1">
      <alignment/>
    </xf>
    <xf numFmtId="0" fontId="62" fillId="33" borderId="0" xfId="46" applyFont="1" applyFill="1" applyAlignment="1">
      <alignment/>
    </xf>
    <xf numFmtId="0" fontId="63" fillId="33" borderId="0" xfId="0" applyFont="1" applyFill="1" applyBorder="1" applyAlignment="1">
      <alignment vertical="center"/>
    </xf>
    <xf numFmtId="0" fontId="27" fillId="33" borderId="0" xfId="0" applyFont="1" applyFill="1" applyAlignment="1">
      <alignment vertical="center"/>
    </xf>
    <xf numFmtId="0" fontId="59" fillId="33" borderId="0" xfId="0" applyFont="1" applyFill="1" applyBorder="1" applyAlignment="1">
      <alignment vertical="center"/>
    </xf>
    <xf numFmtId="0" fontId="59" fillId="33" borderId="0" xfId="0" applyFont="1" applyFill="1" applyAlignment="1">
      <alignment vertical="center"/>
    </xf>
    <xf numFmtId="0" fontId="59" fillId="0" borderId="0" xfId="0" applyFont="1" applyFill="1" applyAlignment="1">
      <alignment vertical="center"/>
    </xf>
    <xf numFmtId="0" fontId="28" fillId="33" borderId="0" xfId="0" applyFont="1" applyFill="1" applyAlignment="1">
      <alignment vertical="center"/>
    </xf>
    <xf numFmtId="0" fontId="64" fillId="33" borderId="0" xfId="0" applyFont="1" applyFill="1" applyAlignment="1">
      <alignment vertical="center"/>
    </xf>
    <xf numFmtId="0" fontId="59" fillId="33" borderId="0" xfId="0" applyFont="1" applyFill="1" applyBorder="1" applyAlignment="1">
      <alignment horizontal="right" vertical="center"/>
    </xf>
    <xf numFmtId="0" fontId="59" fillId="16" borderId="0" xfId="0" applyFont="1" applyFill="1" applyBorder="1" applyAlignment="1">
      <alignment horizontal="right" vertical="center"/>
    </xf>
    <xf numFmtId="3" fontId="59" fillId="16" borderId="0" xfId="0" applyNumberFormat="1" applyFont="1" applyFill="1" applyBorder="1" applyAlignment="1">
      <alignment vertical="center"/>
    </xf>
    <xf numFmtId="0" fontId="59" fillId="19" borderId="0" xfId="0" applyFont="1" applyFill="1" applyBorder="1" applyAlignment="1">
      <alignment horizontal="right" vertical="center"/>
    </xf>
    <xf numFmtId="3" fontId="59" fillId="19" borderId="0" xfId="0" applyNumberFormat="1" applyFont="1" applyFill="1" applyBorder="1" applyAlignment="1">
      <alignment vertical="center"/>
    </xf>
    <xf numFmtId="0" fontId="59" fillId="17" borderId="0" xfId="0" applyFont="1" applyFill="1" applyBorder="1" applyAlignment="1">
      <alignment horizontal="right" vertical="center"/>
    </xf>
    <xf numFmtId="3" fontId="59" fillId="17" borderId="0" xfId="0" applyNumberFormat="1" applyFont="1" applyFill="1" applyBorder="1" applyAlignment="1">
      <alignment vertical="center"/>
    </xf>
    <xf numFmtId="0" fontId="59" fillId="34" borderId="0" xfId="0" applyFont="1" applyFill="1" applyBorder="1" applyAlignment="1">
      <alignment horizontal="right" vertical="center"/>
    </xf>
    <xf numFmtId="3" fontId="59" fillId="34" borderId="0" xfId="0" applyNumberFormat="1" applyFont="1" applyFill="1" applyBorder="1" applyAlignment="1">
      <alignment vertical="center"/>
    </xf>
    <xf numFmtId="0" fontId="65" fillId="33" borderId="0" xfId="0" applyFont="1" applyFill="1" applyBorder="1" applyAlignment="1">
      <alignment horizontal="right" vertical="center"/>
    </xf>
    <xf numFmtId="3" fontId="65" fillId="33" borderId="0" xfId="0" applyNumberFormat="1" applyFont="1" applyFill="1" applyBorder="1" applyAlignment="1">
      <alignment vertical="center"/>
    </xf>
    <xf numFmtId="0" fontId="65" fillId="33" borderId="0" xfId="0" applyFont="1" applyFill="1" applyBorder="1" applyAlignment="1">
      <alignment vertical="center"/>
    </xf>
    <xf numFmtId="0" fontId="0" fillId="33" borderId="0" xfId="0" applyFill="1" applyAlignment="1">
      <alignment vertical="center"/>
    </xf>
    <xf numFmtId="0" fontId="0" fillId="0" borderId="0" xfId="0" applyFill="1" applyAlignment="1">
      <alignment vertical="center"/>
    </xf>
    <xf numFmtId="3" fontId="59" fillId="19" borderId="0" xfId="0" applyNumberFormat="1" applyFont="1" applyFill="1" applyBorder="1" applyAlignment="1">
      <alignment horizontal="right" vertical="center"/>
    </xf>
    <xf numFmtId="3" fontId="59" fillId="17" borderId="0" xfId="0" applyNumberFormat="1" applyFont="1" applyFill="1" applyBorder="1" applyAlignment="1">
      <alignment horizontal="right" vertical="center"/>
    </xf>
    <xf numFmtId="3" fontId="59" fillId="34" borderId="0" xfId="0" applyNumberFormat="1" applyFont="1" applyFill="1" applyBorder="1" applyAlignment="1">
      <alignment horizontal="right" vertical="center"/>
    </xf>
    <xf numFmtId="0" fontId="0" fillId="33" borderId="0" xfId="0" applyFill="1" applyBorder="1" applyAlignment="1">
      <alignment vertical="center"/>
    </xf>
    <xf numFmtId="188" fontId="0" fillId="33" borderId="0" xfId="0" applyNumberFormat="1" applyFill="1" applyBorder="1" applyAlignment="1">
      <alignment horizontal="right" vertical="center"/>
    </xf>
    <xf numFmtId="0" fontId="31" fillId="33" borderId="0" xfId="0" applyFont="1" applyFill="1" applyAlignment="1">
      <alignment vertical="center"/>
    </xf>
    <xf numFmtId="0" fontId="0" fillId="0" borderId="0" xfId="0" applyAlignment="1">
      <alignment vertical="center"/>
    </xf>
    <xf numFmtId="189" fontId="59" fillId="19" borderId="0" xfId="0" applyNumberFormat="1" applyFont="1" applyFill="1" applyBorder="1" applyAlignment="1">
      <alignment vertical="center"/>
    </xf>
    <xf numFmtId="189" fontId="59" fillId="17" borderId="0" xfId="0" applyNumberFormat="1" applyFont="1" applyFill="1" applyBorder="1" applyAlignment="1">
      <alignment vertical="center"/>
    </xf>
    <xf numFmtId="0" fontId="59" fillId="8" borderId="0" xfId="0" applyFont="1" applyFill="1" applyBorder="1" applyAlignment="1">
      <alignment horizontal="right" vertical="center"/>
    </xf>
    <xf numFmtId="189" fontId="59" fillId="34" borderId="0" xfId="0" applyNumberFormat="1" applyFont="1" applyFill="1" applyBorder="1" applyAlignment="1">
      <alignment vertical="center"/>
    </xf>
    <xf numFmtId="0" fontId="59" fillId="7" borderId="0" xfId="0" applyFont="1" applyFill="1" applyBorder="1" applyAlignment="1">
      <alignment horizontal="right" vertical="center"/>
    </xf>
    <xf numFmtId="0" fontId="0" fillId="33" borderId="0" xfId="0" applyFill="1" applyBorder="1" applyAlignment="1">
      <alignment horizontal="right" vertical="center"/>
    </xf>
    <xf numFmtId="0" fontId="0" fillId="0" borderId="0" xfId="0" applyBorder="1" applyAlignment="1">
      <alignment vertical="center"/>
    </xf>
    <xf numFmtId="0" fontId="32" fillId="33" borderId="0" xfId="0" applyFont="1" applyFill="1" applyAlignment="1">
      <alignment vertical="center"/>
    </xf>
    <xf numFmtId="189" fontId="65" fillId="33" borderId="0" xfId="0" applyNumberFormat="1" applyFont="1" applyFill="1" applyBorder="1" applyAlignment="1">
      <alignment vertical="center"/>
    </xf>
    <xf numFmtId="0" fontId="66" fillId="33" borderId="0" xfId="54" applyFont="1" applyFill="1" applyAlignment="1">
      <alignment horizontal="right" vertical="center"/>
      <protection/>
    </xf>
    <xf numFmtId="0" fontId="34" fillId="33" borderId="0" xfId="46" applyFont="1" applyFill="1" applyAlignment="1">
      <alignment horizontal="right" vertical="center"/>
    </xf>
    <xf numFmtId="0" fontId="67" fillId="33" borderId="0" xfId="54" applyFont="1" applyFill="1" applyAlignment="1">
      <alignment vertical="center"/>
      <protection/>
    </xf>
    <xf numFmtId="0" fontId="0" fillId="33" borderId="0" xfId="54" applyFont="1" applyFill="1" applyAlignment="1">
      <alignment vertical="center"/>
      <protection/>
    </xf>
    <xf numFmtId="0" fontId="68" fillId="33" borderId="0" xfId="46" applyFont="1" applyFill="1" applyAlignment="1">
      <alignment vertical="center"/>
    </xf>
    <xf numFmtId="0" fontId="69" fillId="33" borderId="0" xfId="46" applyFont="1" applyFill="1" applyAlignment="1">
      <alignment vertical="center"/>
    </xf>
    <xf numFmtId="0" fontId="62" fillId="33" borderId="0" xfId="46" applyFont="1" applyFill="1" applyAlignment="1">
      <alignment vertical="center"/>
    </xf>
    <xf numFmtId="0" fontId="70" fillId="33" borderId="0" xfId="46" applyFont="1" applyFill="1" applyAlignment="1">
      <alignment vertical="center"/>
    </xf>
    <xf numFmtId="188" fontId="59" fillId="19" borderId="0" xfId="0" applyNumberFormat="1" applyFont="1" applyFill="1" applyBorder="1" applyAlignment="1">
      <alignment vertical="center"/>
    </xf>
    <xf numFmtId="188" fontId="59" fillId="17" borderId="0" xfId="0" applyNumberFormat="1" applyFont="1" applyFill="1" applyBorder="1" applyAlignment="1">
      <alignment vertical="center"/>
    </xf>
    <xf numFmtId="188" fontId="59" fillId="34" borderId="0" xfId="0" applyNumberFormat="1" applyFont="1" applyFill="1" applyBorder="1" applyAlignment="1">
      <alignment vertical="center"/>
    </xf>
    <xf numFmtId="190" fontId="59" fillId="16" borderId="0" xfId="56" applyNumberFormat="1" applyFont="1" applyFill="1" applyBorder="1" applyAlignment="1">
      <alignment horizontal="right" vertical="center"/>
    </xf>
    <xf numFmtId="190" fontId="59" fillId="19" borderId="0" xfId="56" applyNumberFormat="1" applyFont="1" applyFill="1" applyBorder="1" applyAlignment="1">
      <alignment horizontal="right" vertical="center"/>
    </xf>
    <xf numFmtId="190" fontId="59" fillId="17" borderId="0" xfId="56" applyNumberFormat="1" applyFont="1" applyFill="1" applyBorder="1" applyAlignment="1">
      <alignment horizontal="right" vertical="center"/>
    </xf>
    <xf numFmtId="190" fontId="59" fillId="34" borderId="0" xfId="56" applyNumberFormat="1" applyFont="1" applyFill="1" applyBorder="1" applyAlignment="1">
      <alignment horizontal="right" vertical="center"/>
    </xf>
    <xf numFmtId="3" fontId="59" fillId="7" borderId="0" xfId="0" applyNumberFormat="1" applyFont="1" applyFill="1" applyBorder="1" applyAlignment="1">
      <alignment vertical="center"/>
    </xf>
    <xf numFmtId="188" fontId="59" fillId="16" borderId="0" xfId="0" applyNumberFormat="1" applyFont="1" applyFill="1" applyBorder="1" applyAlignment="1">
      <alignment vertical="center"/>
    </xf>
    <xf numFmtId="190" fontId="59" fillId="7" borderId="0" xfId="56" applyNumberFormat="1" applyFont="1" applyFill="1" applyBorder="1" applyAlignment="1">
      <alignment horizontal="right" vertical="center"/>
    </xf>
    <xf numFmtId="3" fontId="0" fillId="0" borderId="0" xfId="0" applyNumberFormat="1" applyFill="1" applyAlignment="1">
      <alignment/>
    </xf>
    <xf numFmtId="4" fontId="0" fillId="0" borderId="0" xfId="0" applyNumberFormat="1" applyAlignment="1">
      <alignment/>
    </xf>
    <xf numFmtId="0" fontId="59" fillId="0" borderId="0" xfId="0" applyFont="1" applyFill="1" applyBorder="1" applyAlignment="1">
      <alignment/>
    </xf>
    <xf numFmtId="3" fontId="59" fillId="16" borderId="0" xfId="0" applyNumberFormat="1" applyFont="1" applyFill="1" applyBorder="1" applyAlignment="1">
      <alignment horizontal="right" vertical="center"/>
    </xf>
    <xf numFmtId="3" fontId="59" fillId="7" borderId="0" xfId="0" applyNumberFormat="1" applyFont="1" applyFill="1" applyBorder="1" applyAlignment="1">
      <alignment horizontal="right" vertical="center"/>
    </xf>
    <xf numFmtId="188" fontId="59" fillId="7" borderId="0" xfId="0" applyNumberFormat="1" applyFont="1" applyFill="1" applyBorder="1" applyAlignment="1">
      <alignment vertical="center"/>
    </xf>
    <xf numFmtId="0" fontId="0" fillId="0" borderId="0" xfId="0" applyFill="1" applyBorder="1" applyAlignment="1">
      <alignment/>
    </xf>
    <xf numFmtId="189" fontId="59" fillId="16" borderId="0" xfId="0" applyNumberFormat="1" applyFont="1" applyFill="1" applyBorder="1" applyAlignment="1">
      <alignment vertical="center"/>
    </xf>
    <xf numFmtId="189" fontId="59" fillId="7" borderId="0" xfId="0" applyNumberFormat="1" applyFont="1" applyFill="1" applyBorder="1" applyAlignment="1">
      <alignment vertical="center"/>
    </xf>
    <xf numFmtId="0" fontId="65" fillId="33" borderId="10" xfId="0" applyFont="1" applyFill="1" applyBorder="1" applyAlignment="1">
      <alignment vertical="center"/>
    </xf>
    <xf numFmtId="0" fontId="58" fillId="33" borderId="11" xfId="0" applyFont="1" applyFill="1" applyBorder="1" applyAlignment="1">
      <alignment horizontal="right" vertical="center"/>
    </xf>
    <xf numFmtId="0" fontId="65" fillId="33" borderId="11" xfId="0" applyFont="1" applyFill="1" applyBorder="1" applyAlignment="1">
      <alignment horizontal="right" vertical="center"/>
    </xf>
    <xf numFmtId="3" fontId="65" fillId="33" borderId="11" xfId="0" applyNumberFormat="1" applyFont="1" applyFill="1" applyBorder="1" applyAlignment="1">
      <alignment vertical="center"/>
    </xf>
    <xf numFmtId="0" fontId="58" fillId="33" borderId="12" xfId="0" applyFont="1" applyFill="1" applyBorder="1" applyAlignment="1">
      <alignment horizontal="right" vertical="center"/>
    </xf>
    <xf numFmtId="3" fontId="59" fillId="7" borderId="13" xfId="0" applyNumberFormat="1" applyFont="1" applyFill="1" applyBorder="1" applyAlignment="1">
      <alignment vertical="center"/>
    </xf>
    <xf numFmtId="3" fontId="59" fillId="16" borderId="13" xfId="0" applyNumberFormat="1" applyFont="1" applyFill="1" applyBorder="1" applyAlignment="1">
      <alignment vertical="center"/>
    </xf>
    <xf numFmtId="3" fontId="59" fillId="34" borderId="13" xfId="0" applyNumberFormat="1" applyFont="1" applyFill="1" applyBorder="1" applyAlignment="1">
      <alignment vertical="center"/>
    </xf>
    <xf numFmtId="3" fontId="59" fillId="19" borderId="13" xfId="0" applyNumberFormat="1" applyFont="1" applyFill="1" applyBorder="1" applyAlignment="1">
      <alignment vertical="center"/>
    </xf>
    <xf numFmtId="3" fontId="59" fillId="17" borderId="13" xfId="0" applyNumberFormat="1" applyFont="1" applyFill="1" applyBorder="1" applyAlignment="1">
      <alignment vertical="center"/>
    </xf>
    <xf numFmtId="3" fontId="65" fillId="33" borderId="12" xfId="0" applyNumberFormat="1" applyFont="1" applyFill="1" applyBorder="1" applyAlignment="1">
      <alignment vertical="center"/>
    </xf>
    <xf numFmtId="1" fontId="65" fillId="0" borderId="10" xfId="0" applyNumberFormat="1" applyFont="1" applyBorder="1" applyAlignment="1">
      <alignment vertical="center"/>
    </xf>
    <xf numFmtId="1" fontId="59" fillId="0" borderId="11" xfId="0" applyNumberFormat="1" applyFont="1" applyBorder="1" applyAlignment="1">
      <alignment vertical="center"/>
    </xf>
    <xf numFmtId="0" fontId="59" fillId="16" borderId="14" xfId="0" applyFont="1" applyFill="1" applyBorder="1" applyAlignment="1">
      <alignment vertical="center"/>
    </xf>
    <xf numFmtId="0" fontId="59" fillId="19" borderId="14" xfId="0" applyFont="1" applyFill="1" applyBorder="1" applyAlignment="1">
      <alignment vertical="center"/>
    </xf>
    <xf numFmtId="0" fontId="59" fillId="17" borderId="14" xfId="0" applyFont="1" applyFill="1" applyBorder="1" applyAlignment="1">
      <alignment vertical="center"/>
    </xf>
    <xf numFmtId="0" fontId="59" fillId="34" borderId="14" xfId="0" applyFont="1" applyFill="1" applyBorder="1" applyAlignment="1">
      <alignment vertical="center"/>
    </xf>
    <xf numFmtId="0" fontId="59" fillId="7" borderId="14" xfId="0" applyFont="1" applyFill="1" applyBorder="1" applyAlignment="1">
      <alignment vertical="center"/>
    </xf>
    <xf numFmtId="188" fontId="59" fillId="19" borderId="13" xfId="0" applyNumberFormat="1" applyFont="1" applyFill="1" applyBorder="1" applyAlignment="1">
      <alignment vertical="center"/>
    </xf>
    <xf numFmtId="188" fontId="59" fillId="17" borderId="13" xfId="0" applyNumberFormat="1" applyFont="1" applyFill="1" applyBorder="1" applyAlignment="1">
      <alignment vertical="center"/>
    </xf>
    <xf numFmtId="188" fontId="59" fillId="34" borderId="13" xfId="0" applyNumberFormat="1" applyFont="1" applyFill="1" applyBorder="1" applyAlignment="1">
      <alignment vertical="center"/>
    </xf>
    <xf numFmtId="188" fontId="59" fillId="7" borderId="13" xfId="0" applyNumberFormat="1" applyFont="1" applyFill="1" applyBorder="1" applyAlignment="1">
      <alignment vertical="center"/>
    </xf>
    <xf numFmtId="190" fontId="65" fillId="33" borderId="11" xfId="56" applyNumberFormat="1" applyFont="1" applyFill="1" applyBorder="1" applyAlignment="1">
      <alignment horizontal="right" vertical="center"/>
    </xf>
    <xf numFmtId="0" fontId="65" fillId="33" borderId="12" xfId="0" applyFont="1" applyFill="1" applyBorder="1" applyAlignment="1">
      <alignment vertical="center"/>
    </xf>
    <xf numFmtId="0" fontId="59" fillId="7" borderId="13" xfId="0" applyFont="1" applyFill="1" applyBorder="1" applyAlignment="1">
      <alignment vertical="center"/>
    </xf>
    <xf numFmtId="0" fontId="59" fillId="16" borderId="13" xfId="0" applyFont="1" applyFill="1" applyBorder="1" applyAlignment="1">
      <alignment vertical="center"/>
    </xf>
    <xf numFmtId="0" fontId="59" fillId="34" borderId="13" xfId="0" applyFont="1" applyFill="1" applyBorder="1" applyAlignment="1">
      <alignment vertical="center"/>
    </xf>
    <xf numFmtId="0" fontId="59" fillId="19" borderId="13" xfId="0" applyFont="1" applyFill="1" applyBorder="1" applyAlignment="1">
      <alignment vertical="center"/>
    </xf>
    <xf numFmtId="0" fontId="59" fillId="17" borderId="13" xfId="0" applyFont="1" applyFill="1" applyBorder="1" applyAlignment="1">
      <alignment vertical="center"/>
    </xf>
    <xf numFmtId="0" fontId="58" fillId="33" borderId="10" xfId="0" applyFont="1" applyFill="1" applyBorder="1" applyAlignment="1">
      <alignment horizontal="right" vertical="center"/>
    </xf>
    <xf numFmtId="190" fontId="59" fillId="7" borderId="14" xfId="56" applyNumberFormat="1" applyFont="1" applyFill="1" applyBorder="1" applyAlignment="1">
      <alignment horizontal="right" vertical="center"/>
    </xf>
    <xf numFmtId="190" fontId="59" fillId="16" borderId="14" xfId="56" applyNumberFormat="1" applyFont="1" applyFill="1" applyBorder="1" applyAlignment="1">
      <alignment horizontal="right" vertical="center"/>
    </xf>
    <xf numFmtId="190" fontId="59" fillId="34" borderId="14" xfId="56" applyNumberFormat="1" applyFont="1" applyFill="1" applyBorder="1" applyAlignment="1">
      <alignment horizontal="right" vertical="center"/>
    </xf>
    <xf numFmtId="190" fontId="59" fillId="19" borderId="14" xfId="56" applyNumberFormat="1" applyFont="1" applyFill="1" applyBorder="1" applyAlignment="1">
      <alignment horizontal="right" vertical="center"/>
    </xf>
    <xf numFmtId="190" fontId="59" fillId="17" borderId="14" xfId="56" applyNumberFormat="1" applyFont="1" applyFill="1" applyBorder="1" applyAlignment="1">
      <alignment horizontal="right" vertical="center"/>
    </xf>
    <xf numFmtId="190" fontId="65" fillId="33" borderId="10" xfId="56" applyNumberFormat="1" applyFont="1" applyFill="1" applyBorder="1" applyAlignment="1">
      <alignment horizontal="right" vertical="center"/>
    </xf>
    <xf numFmtId="0" fontId="58" fillId="33" borderId="15" xfId="0" applyFont="1" applyFill="1" applyBorder="1" applyAlignment="1">
      <alignment horizontal="right" vertical="center"/>
    </xf>
    <xf numFmtId="0" fontId="65" fillId="0" borderId="0" xfId="0" applyFont="1" applyFill="1" applyAlignment="1">
      <alignment/>
    </xf>
    <xf numFmtId="0" fontId="58" fillId="33" borderId="16" xfId="0" applyFont="1" applyFill="1" applyBorder="1" applyAlignment="1">
      <alignment horizontal="right" vertical="center"/>
    </xf>
    <xf numFmtId="3" fontId="59" fillId="16" borderId="16" xfId="0" applyNumberFormat="1" applyFont="1" applyFill="1" applyBorder="1" applyAlignment="1">
      <alignment vertical="center"/>
    </xf>
    <xf numFmtId="3" fontId="65" fillId="33" borderId="16" xfId="0" applyNumberFormat="1" applyFont="1" applyFill="1" applyBorder="1" applyAlignment="1">
      <alignment vertical="center"/>
    </xf>
    <xf numFmtId="0" fontId="0" fillId="0" borderId="16" xfId="0" applyFill="1" applyBorder="1" applyAlignment="1">
      <alignment/>
    </xf>
    <xf numFmtId="3" fontId="59" fillId="16" borderId="17" xfId="0" applyNumberFormat="1" applyFont="1" applyFill="1" applyBorder="1" applyAlignment="1">
      <alignment vertical="center"/>
    </xf>
    <xf numFmtId="190" fontId="59" fillId="7" borderId="16" xfId="56" applyNumberFormat="1" applyFont="1" applyFill="1" applyBorder="1" applyAlignment="1">
      <alignment horizontal="right" vertical="center"/>
    </xf>
    <xf numFmtId="190" fontId="65" fillId="33" borderId="16" xfId="56" applyNumberFormat="1" applyFont="1" applyFill="1" applyBorder="1" applyAlignment="1">
      <alignment horizontal="right" vertical="center"/>
    </xf>
    <xf numFmtId="0" fontId="59" fillId="0" borderId="16" xfId="0" applyFont="1" applyFill="1" applyBorder="1" applyAlignment="1">
      <alignment/>
    </xf>
    <xf numFmtId="190" fontId="59" fillId="16" borderId="16" xfId="56" applyNumberFormat="1" applyFont="1" applyFill="1" applyBorder="1" applyAlignment="1">
      <alignment horizontal="right" vertical="center"/>
    </xf>
    <xf numFmtId="3" fontId="65" fillId="33" borderId="10" xfId="0" applyNumberFormat="1" applyFont="1" applyFill="1" applyBorder="1" applyAlignment="1">
      <alignment vertical="center"/>
    </xf>
    <xf numFmtId="3" fontId="59" fillId="7" borderId="16" xfId="0" applyNumberFormat="1" applyFont="1" applyFill="1" applyBorder="1" applyAlignment="1">
      <alignment vertical="center"/>
    </xf>
    <xf numFmtId="188" fontId="59" fillId="16" borderId="13" xfId="0" applyNumberFormat="1" applyFont="1" applyFill="1" applyBorder="1" applyAlignment="1">
      <alignment vertical="center"/>
    </xf>
    <xf numFmtId="0" fontId="58" fillId="33" borderId="17" xfId="0" applyFont="1" applyFill="1" applyBorder="1" applyAlignment="1">
      <alignment horizontal="right" vertical="center"/>
    </xf>
    <xf numFmtId="190" fontId="59" fillId="7" borderId="17" xfId="56" applyNumberFormat="1" applyFont="1" applyFill="1" applyBorder="1" applyAlignment="1">
      <alignment horizontal="right" vertical="center"/>
    </xf>
    <xf numFmtId="190" fontId="59" fillId="7" borderId="13" xfId="56" applyNumberFormat="1" applyFont="1" applyFill="1" applyBorder="1" applyAlignment="1">
      <alignment horizontal="right" vertical="center"/>
    </xf>
    <xf numFmtId="190" fontId="59" fillId="16" borderId="13" xfId="56" applyNumberFormat="1" applyFont="1" applyFill="1" applyBorder="1" applyAlignment="1">
      <alignment horizontal="right" vertical="center"/>
    </xf>
    <xf numFmtId="190" fontId="59" fillId="34" borderId="13" xfId="56" applyNumberFormat="1" applyFont="1" applyFill="1" applyBorder="1" applyAlignment="1">
      <alignment horizontal="right" vertical="center"/>
    </xf>
    <xf numFmtId="190" fontId="59" fillId="19" borderId="13" xfId="56" applyNumberFormat="1" applyFont="1" applyFill="1" applyBorder="1" applyAlignment="1">
      <alignment horizontal="right" vertical="center"/>
    </xf>
    <xf numFmtId="190" fontId="59" fillId="17" borderId="13" xfId="56" applyNumberFormat="1" applyFont="1" applyFill="1" applyBorder="1" applyAlignment="1">
      <alignment horizontal="right" vertical="center"/>
    </xf>
    <xf numFmtId="190" fontId="65" fillId="33" borderId="12" xfId="56" applyNumberFormat="1" applyFont="1" applyFill="1" applyBorder="1" applyAlignment="1">
      <alignment horizontal="right" vertical="center"/>
    </xf>
    <xf numFmtId="190" fontId="59" fillId="16" borderId="17" xfId="56" applyNumberFormat="1" applyFont="1" applyFill="1" applyBorder="1" applyAlignment="1">
      <alignment horizontal="right" vertical="center"/>
    </xf>
    <xf numFmtId="190" fontId="59" fillId="0" borderId="0" xfId="56" applyNumberFormat="1" applyFont="1" applyFill="1" applyAlignment="1">
      <alignment/>
    </xf>
    <xf numFmtId="3" fontId="71" fillId="33" borderId="0" xfId="0" applyNumberFormat="1" applyFont="1" applyFill="1" applyBorder="1" applyAlignment="1">
      <alignment vertical="center"/>
    </xf>
    <xf numFmtId="0" fontId="28" fillId="0" borderId="0" xfId="54" applyFont="1" applyAlignment="1">
      <alignment horizontal="left" vertical="top" wrapText="1"/>
      <protection/>
    </xf>
    <xf numFmtId="0" fontId="52" fillId="33" borderId="0" xfId="54" applyFill="1" applyAlignment="1">
      <alignment horizontal="left" vertical="top"/>
      <protection/>
    </xf>
    <xf numFmtId="0" fontId="52" fillId="0" borderId="0" xfId="54" applyAlignment="1">
      <alignment horizontal="left" vertical="top"/>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0</xdr:rowOff>
    </xdr:from>
    <xdr:to>
      <xdr:col>0</xdr:col>
      <xdr:colOff>1857375</xdr:colOff>
      <xdr:row>6</xdr:row>
      <xdr:rowOff>0</xdr:rowOff>
    </xdr:to>
    <xdr:pic>
      <xdr:nvPicPr>
        <xdr:cNvPr id="1" name="1 Imagen"/>
        <xdr:cNvPicPr preferRelativeResize="1">
          <a:picLocks noChangeAspect="1"/>
        </xdr:cNvPicPr>
      </xdr:nvPicPr>
      <xdr:blipFill>
        <a:blip r:embed="rId1"/>
        <a:stretch>
          <a:fillRect/>
        </a:stretch>
      </xdr:blipFill>
      <xdr:spPr>
        <a:xfrm>
          <a:off x="66675" y="542925"/>
          <a:ext cx="1790700" cy="542925"/>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133350</xdr:rowOff>
    </xdr:to>
    <xdr:pic>
      <xdr:nvPicPr>
        <xdr:cNvPr id="2" name="Picture 203"/>
        <xdr:cNvPicPr preferRelativeResize="1">
          <a:picLocks noChangeAspect="1"/>
        </xdr:cNvPicPr>
      </xdr:nvPicPr>
      <xdr:blipFill>
        <a:blip r:embed="rId2"/>
        <a:stretch>
          <a:fillRect/>
        </a:stretch>
      </xdr:blipFill>
      <xdr:spPr>
        <a:xfrm>
          <a:off x="0" y="0"/>
          <a:ext cx="113728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estigaciones@fundacionbmr.org.a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IV74"/>
  <sheetViews>
    <sheetView showGridLines="0" tabSelected="1" zoomScale="90" zoomScaleNormal="90" zoomScalePageLayoutView="0" workbookViewId="0" topLeftCell="A16">
      <selection activeCell="A19" sqref="A19"/>
    </sheetView>
  </sheetViews>
  <sheetFormatPr defaultColWidth="10.28125" defaultRowHeight="15"/>
  <cols>
    <col min="1" max="1" width="170.421875" style="2" customWidth="1"/>
    <col min="2" max="16384" width="10.28125" style="2" customWidth="1"/>
  </cols>
  <sheetData>
    <row r="1" ht="14.25">
      <c r="A1" s="11"/>
    </row>
    <row r="2" ht="14.25">
      <c r="A2" s="11"/>
    </row>
    <row r="3" ht="14.25">
      <c r="A3" s="11"/>
    </row>
    <row r="4" spans="1:26" ht="14.25">
      <c r="A4" s="51" t="s">
        <v>7</v>
      </c>
      <c r="B4" s="1"/>
      <c r="C4" s="1"/>
      <c r="D4" s="1"/>
      <c r="E4" s="1"/>
      <c r="F4" s="1"/>
      <c r="G4" s="1"/>
      <c r="H4" s="1"/>
      <c r="I4" s="1"/>
      <c r="J4" s="1"/>
      <c r="K4" s="1"/>
      <c r="L4" s="1"/>
      <c r="M4" s="1"/>
      <c r="N4" s="1"/>
      <c r="O4" s="1"/>
      <c r="P4" s="1"/>
      <c r="Q4" s="1"/>
      <c r="R4" s="1"/>
      <c r="S4" s="1"/>
      <c r="T4" s="1"/>
      <c r="U4" s="1"/>
      <c r="V4" s="1"/>
      <c r="W4" s="1"/>
      <c r="X4" s="1"/>
      <c r="Y4" s="1"/>
      <c r="Z4" s="1"/>
    </row>
    <row r="5" spans="1:26" ht="14.25">
      <c r="A5" s="52" t="s">
        <v>8</v>
      </c>
      <c r="B5" s="1"/>
      <c r="C5" s="1"/>
      <c r="D5" s="1"/>
      <c r="E5" s="1"/>
      <c r="F5" s="1"/>
      <c r="G5" s="1"/>
      <c r="H5" s="1"/>
      <c r="I5" s="1"/>
      <c r="J5" s="1"/>
      <c r="K5" s="1"/>
      <c r="L5" s="1"/>
      <c r="M5" s="1"/>
      <c r="N5" s="1"/>
      <c r="O5" s="1"/>
      <c r="P5" s="1"/>
      <c r="Q5" s="1"/>
      <c r="R5" s="1"/>
      <c r="S5" s="1"/>
      <c r="T5" s="1"/>
      <c r="U5" s="1"/>
      <c r="V5" s="1"/>
      <c r="W5" s="1"/>
      <c r="X5" s="1"/>
      <c r="Y5" s="1"/>
      <c r="Z5" s="1"/>
    </row>
    <row r="6" spans="1:26" ht="14.25">
      <c r="A6" s="51" t="s">
        <v>79</v>
      </c>
      <c r="B6" s="1"/>
      <c r="C6" s="1"/>
      <c r="D6" s="1"/>
      <c r="E6" s="1"/>
      <c r="F6" s="1"/>
      <c r="G6" s="1"/>
      <c r="H6" s="1"/>
      <c r="I6" s="1"/>
      <c r="J6" s="1"/>
      <c r="K6" s="1"/>
      <c r="L6" s="1"/>
      <c r="M6" s="1"/>
      <c r="N6" s="1"/>
      <c r="O6" s="1"/>
      <c r="P6" s="1"/>
      <c r="Q6" s="1"/>
      <c r="R6" s="1"/>
      <c r="S6" s="1"/>
      <c r="T6" s="1"/>
      <c r="U6" s="1"/>
      <c r="V6" s="1"/>
      <c r="W6" s="1"/>
      <c r="X6" s="1"/>
      <c r="Y6" s="1"/>
      <c r="Z6" s="1"/>
    </row>
    <row r="7" spans="1:26" ht="14.25">
      <c r="A7" s="51"/>
      <c r="B7" s="1"/>
      <c r="C7" s="1"/>
      <c r="D7" s="1"/>
      <c r="E7" s="1"/>
      <c r="F7" s="1"/>
      <c r="G7" s="1"/>
      <c r="H7" s="1"/>
      <c r="I7" s="1"/>
      <c r="J7" s="1"/>
      <c r="K7" s="1"/>
      <c r="L7" s="1"/>
      <c r="M7" s="1"/>
      <c r="N7" s="1"/>
      <c r="O7" s="1"/>
      <c r="P7" s="1"/>
      <c r="Q7" s="1"/>
      <c r="R7" s="1"/>
      <c r="S7" s="1"/>
      <c r="T7" s="1"/>
      <c r="U7" s="1"/>
      <c r="V7" s="1"/>
      <c r="W7" s="1"/>
      <c r="X7" s="1"/>
      <c r="Y7" s="1"/>
      <c r="Z7" s="1"/>
    </row>
    <row r="8" spans="1:26" ht="23.25">
      <c r="A8" s="53" t="s">
        <v>9</v>
      </c>
      <c r="B8" s="1"/>
      <c r="C8" s="1"/>
      <c r="D8" s="1"/>
      <c r="E8" s="1"/>
      <c r="F8" s="1"/>
      <c r="G8" s="1"/>
      <c r="H8" s="1"/>
      <c r="I8" s="1"/>
      <c r="J8" s="1"/>
      <c r="K8" s="1"/>
      <c r="L8" s="1"/>
      <c r="M8" s="1"/>
      <c r="N8" s="1"/>
      <c r="O8" s="1"/>
      <c r="P8" s="1"/>
      <c r="Q8" s="1"/>
      <c r="R8" s="1"/>
      <c r="S8" s="1"/>
      <c r="T8" s="1"/>
      <c r="U8" s="1"/>
      <c r="V8" s="1"/>
      <c r="W8" s="1"/>
      <c r="X8" s="1"/>
      <c r="Y8" s="1"/>
      <c r="Z8" s="1"/>
    </row>
    <row r="9" spans="1:26" ht="20.25">
      <c r="A9" s="9" t="s">
        <v>17</v>
      </c>
      <c r="B9" s="1"/>
      <c r="C9" s="1"/>
      <c r="D9" s="1"/>
      <c r="E9" s="1"/>
      <c r="F9" s="1"/>
      <c r="G9" s="1"/>
      <c r="H9" s="1"/>
      <c r="I9" s="1"/>
      <c r="J9" s="1"/>
      <c r="K9" s="1"/>
      <c r="L9" s="1"/>
      <c r="M9" s="1"/>
      <c r="N9" s="1"/>
      <c r="O9" s="1"/>
      <c r="P9" s="1"/>
      <c r="Q9" s="1"/>
      <c r="R9" s="1"/>
      <c r="S9" s="1"/>
      <c r="T9" s="1"/>
      <c r="U9" s="1"/>
      <c r="V9" s="1"/>
      <c r="W9" s="1"/>
      <c r="X9" s="1"/>
      <c r="Y9" s="1"/>
      <c r="Z9" s="1"/>
    </row>
    <row r="10" spans="1:26" ht="14.25">
      <c r="A10" s="10"/>
      <c r="B10" s="1"/>
      <c r="C10" s="1"/>
      <c r="D10" s="1"/>
      <c r="E10" s="1"/>
      <c r="F10" s="1"/>
      <c r="G10" s="1"/>
      <c r="H10" s="1"/>
      <c r="I10" s="1"/>
      <c r="J10" s="1"/>
      <c r="K10" s="1"/>
      <c r="L10" s="1"/>
      <c r="M10" s="1"/>
      <c r="N10" s="1"/>
      <c r="O10" s="1"/>
      <c r="P10" s="1"/>
      <c r="Q10" s="1"/>
      <c r="R10" s="1"/>
      <c r="S10" s="1"/>
      <c r="T10" s="1"/>
      <c r="U10" s="1"/>
      <c r="V10" s="1"/>
      <c r="W10" s="1"/>
      <c r="X10" s="1"/>
      <c r="Y10" s="1"/>
      <c r="Z10" s="1"/>
    </row>
    <row r="11" spans="1:26" ht="15">
      <c r="A11" s="54" t="s">
        <v>10</v>
      </c>
      <c r="B11" s="1"/>
      <c r="C11" s="1"/>
      <c r="D11" s="1"/>
      <c r="E11" s="1"/>
      <c r="F11" s="1"/>
      <c r="G11" s="1"/>
      <c r="H11" s="1"/>
      <c r="I11" s="1"/>
      <c r="J11" s="1"/>
      <c r="K11" s="1"/>
      <c r="L11" s="1"/>
      <c r="M11" s="1"/>
      <c r="N11" s="1"/>
      <c r="O11" s="1"/>
      <c r="P11" s="1"/>
      <c r="Q11" s="1"/>
      <c r="R11" s="1"/>
      <c r="S11" s="1"/>
      <c r="T11" s="1"/>
      <c r="U11" s="1"/>
      <c r="V11" s="1"/>
      <c r="W11" s="1"/>
      <c r="X11" s="1"/>
      <c r="Y11" s="1"/>
      <c r="Z11" s="1"/>
    </row>
    <row r="12" spans="1:26" ht="18.75">
      <c r="A12" s="55" t="s">
        <v>18</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 r="A13" s="56" t="s">
        <v>78</v>
      </c>
      <c r="B13" s="1"/>
      <c r="C13" s="1"/>
      <c r="D13" s="1"/>
      <c r="E13" s="1"/>
      <c r="F13" s="1"/>
      <c r="G13" s="1"/>
      <c r="H13" s="1"/>
      <c r="I13" s="1"/>
      <c r="J13" s="1"/>
      <c r="K13" s="1"/>
      <c r="L13" s="1"/>
      <c r="M13" s="1"/>
      <c r="N13" s="1"/>
      <c r="O13" s="1"/>
      <c r="P13" s="1"/>
      <c r="Q13" s="1"/>
      <c r="R13" s="1"/>
      <c r="S13" s="1"/>
      <c r="T13" s="1"/>
      <c r="U13" s="1"/>
      <c r="V13" s="1"/>
      <c r="W13" s="1"/>
      <c r="X13" s="1"/>
      <c r="Y13" s="1"/>
      <c r="Z13" s="1"/>
    </row>
    <row r="14" spans="1:256" ht="14.25">
      <c r="A14" s="57" t="s">
        <v>46</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6" ht="18.75">
      <c r="A15" s="55" t="s">
        <v>12</v>
      </c>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 r="A16" s="56" t="s">
        <v>78</v>
      </c>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 r="A17" s="58"/>
      <c r="B17" s="1"/>
      <c r="C17" s="1"/>
      <c r="D17" s="1"/>
      <c r="E17" s="1"/>
      <c r="F17" s="1"/>
      <c r="G17" s="1"/>
      <c r="H17" s="1"/>
      <c r="I17" s="1"/>
      <c r="J17" s="1"/>
      <c r="K17" s="1"/>
      <c r="L17" s="1"/>
      <c r="M17" s="1"/>
      <c r="N17" s="1"/>
      <c r="O17" s="1"/>
      <c r="P17" s="1"/>
      <c r="Q17" s="1"/>
      <c r="R17" s="1"/>
      <c r="S17" s="1"/>
      <c r="T17" s="1"/>
      <c r="U17" s="1"/>
      <c r="V17" s="1"/>
      <c r="W17" s="1"/>
      <c r="X17" s="1"/>
      <c r="Y17" s="1"/>
      <c r="Z17" s="1"/>
    </row>
    <row r="18" spans="1:26" s="11" customFormat="1" ht="30" customHeight="1">
      <c r="A18" s="9" t="s">
        <v>11</v>
      </c>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s="141" customFormat="1" ht="139.5" customHeight="1">
      <c r="A19" s="139" t="s">
        <v>80</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row>
    <row r="20" spans="1:26" ht="15">
      <c r="A20" s="8"/>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 r="A21" s="10"/>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 r="A22" s="10"/>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 r="A74" s="1"/>
      <c r="B74" s="1"/>
      <c r="C74" s="1"/>
      <c r="D74" s="1"/>
      <c r="E74" s="1"/>
      <c r="F74" s="1"/>
      <c r="G74" s="1"/>
      <c r="H74" s="1"/>
      <c r="I74" s="1"/>
      <c r="J74" s="1"/>
      <c r="K74" s="1"/>
      <c r="L74" s="1"/>
      <c r="M74" s="1"/>
      <c r="N74" s="1"/>
      <c r="O74" s="1"/>
      <c r="P74" s="1"/>
      <c r="Q74" s="1"/>
      <c r="R74" s="1"/>
      <c r="S74" s="1"/>
      <c r="T74" s="1"/>
      <c r="U74" s="1"/>
      <c r="V74" s="1"/>
      <c r="W74" s="1"/>
      <c r="X74" s="1"/>
      <c r="Y74" s="1"/>
      <c r="Z74" s="1"/>
    </row>
  </sheetData>
  <sheetProtection/>
  <hyperlinks>
    <hyperlink ref="A5" r:id="rId1" display="investigaciones@fundacionbmr.org.ar"/>
    <hyperlink ref="A15" location="'Variaciones (%)'!A1" display="Variaciones Interanuales"/>
    <hyperlink ref="A12" location="Sectores!A1" display="Datos agrupados por Sectores Económicos"/>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0" tint="-0.3499799966812134"/>
  </sheetPr>
  <dimension ref="A1:AE65"/>
  <sheetViews>
    <sheetView showGridLines="0" zoomScale="90" zoomScaleNormal="90" zoomScalePageLayoutView="0" workbookViewId="0" topLeftCell="A31">
      <pane xSplit="2" topLeftCell="AD1" activePane="topRight" state="frozen"/>
      <selection pane="topLeft" activeCell="A1" sqref="A1"/>
      <selection pane="topRight" activeCell="AE52" sqref="AE52:AE53"/>
    </sheetView>
  </sheetViews>
  <sheetFormatPr defaultColWidth="11.421875" defaultRowHeight="15"/>
  <cols>
    <col min="1" max="1" width="76.140625" style="0" customWidth="1"/>
    <col min="2" max="2" width="10.7109375" style="12" hidden="1" customWidth="1"/>
    <col min="3" max="6" width="10.7109375" style="0" customWidth="1"/>
    <col min="7" max="7" width="10.7109375" style="5" customWidth="1"/>
    <col min="8" max="16384" width="11.421875" style="5" customWidth="1"/>
  </cols>
  <sheetData>
    <row r="1" spans="1:7" s="3" customFormat="1" ht="15">
      <c r="A1" s="15" t="s">
        <v>23</v>
      </c>
      <c r="B1" s="16"/>
      <c r="C1" s="17"/>
      <c r="D1" s="17"/>
      <c r="E1" s="17"/>
      <c r="F1" s="17"/>
      <c r="G1" s="18"/>
    </row>
    <row r="2" spans="1:7" s="3" customFormat="1" ht="15">
      <c r="A2" s="19" t="s">
        <v>73</v>
      </c>
      <c r="B2" s="16"/>
      <c r="C2" s="17"/>
      <c r="D2" s="17"/>
      <c r="E2" s="17"/>
      <c r="F2" s="17"/>
      <c r="G2" s="18"/>
    </row>
    <row r="3" spans="1:7" s="3" customFormat="1" ht="15">
      <c r="A3" s="19" t="s">
        <v>0</v>
      </c>
      <c r="B3" s="16"/>
      <c r="C3" s="17"/>
      <c r="D3" s="17"/>
      <c r="E3" s="17"/>
      <c r="F3" s="17"/>
      <c r="G3" s="18"/>
    </row>
    <row r="4" spans="1:26" s="3" customFormat="1" ht="7.5" customHeight="1">
      <c r="A4" s="20"/>
      <c r="B4" s="16"/>
      <c r="C4" s="17"/>
      <c r="D4" s="17"/>
      <c r="E4" s="17"/>
      <c r="F4" s="17"/>
      <c r="G4" s="18"/>
      <c r="K4" s="71"/>
      <c r="L4" s="71"/>
      <c r="Y4" s="71"/>
      <c r="Z4" s="71"/>
    </row>
    <row r="5" spans="1:31" s="3" customFormat="1" ht="15">
      <c r="A5" s="78" t="s">
        <v>16</v>
      </c>
      <c r="B5" s="79" t="s">
        <v>13</v>
      </c>
      <c r="C5" s="79" t="s">
        <v>47</v>
      </c>
      <c r="D5" s="79" t="s">
        <v>48</v>
      </c>
      <c r="E5" s="79" t="s">
        <v>49</v>
      </c>
      <c r="F5" s="79" t="s">
        <v>50</v>
      </c>
      <c r="G5" s="79" t="s">
        <v>51</v>
      </c>
      <c r="H5" s="79" t="s">
        <v>52</v>
      </c>
      <c r="I5" s="79" t="s">
        <v>53</v>
      </c>
      <c r="J5" s="79" t="s">
        <v>54</v>
      </c>
      <c r="K5" s="79" t="s">
        <v>56</v>
      </c>
      <c r="L5" s="79" t="s">
        <v>57</v>
      </c>
      <c r="M5" s="79" t="s">
        <v>58</v>
      </c>
      <c r="N5" s="79" t="s">
        <v>59</v>
      </c>
      <c r="O5" s="79" t="s">
        <v>60</v>
      </c>
      <c r="P5" s="79" t="s">
        <v>61</v>
      </c>
      <c r="Q5" s="79" t="s">
        <v>62</v>
      </c>
      <c r="R5" s="79" t="s">
        <v>63</v>
      </c>
      <c r="S5" s="79" t="s">
        <v>64</v>
      </c>
      <c r="T5" s="79" t="s">
        <v>65</v>
      </c>
      <c r="U5" s="79" t="s">
        <v>66</v>
      </c>
      <c r="V5" s="79" t="s">
        <v>67</v>
      </c>
      <c r="W5" s="116" t="s">
        <v>68</v>
      </c>
      <c r="X5" s="116" t="s">
        <v>69</v>
      </c>
      <c r="Y5" s="79" t="s">
        <v>70</v>
      </c>
      <c r="Z5" s="79" t="s">
        <v>71</v>
      </c>
      <c r="AA5" s="79" t="s">
        <v>72</v>
      </c>
      <c r="AB5" s="79" t="s">
        <v>74</v>
      </c>
      <c r="AC5" s="79" t="s">
        <v>75</v>
      </c>
      <c r="AD5" s="79" t="s">
        <v>76</v>
      </c>
      <c r="AE5" s="82" t="s">
        <v>77</v>
      </c>
    </row>
    <row r="6" spans="1:31" s="3" customFormat="1" ht="12.75">
      <c r="A6" s="95" t="s">
        <v>24</v>
      </c>
      <c r="B6" s="46" t="s">
        <v>14</v>
      </c>
      <c r="C6" s="66">
        <v>2335</v>
      </c>
      <c r="D6" s="66">
        <v>3696</v>
      </c>
      <c r="E6" s="66">
        <v>544</v>
      </c>
      <c r="F6" s="66">
        <v>4087</v>
      </c>
      <c r="G6" s="66">
        <v>4327</v>
      </c>
      <c r="H6" s="66">
        <v>8543</v>
      </c>
      <c r="I6" s="66">
        <v>4571</v>
      </c>
      <c r="J6" s="66">
        <v>5216</v>
      </c>
      <c r="K6" s="66">
        <v>6757</v>
      </c>
      <c r="L6" s="66">
        <v>1769</v>
      </c>
      <c r="M6" s="66">
        <v>804</v>
      </c>
      <c r="N6" s="66">
        <v>2829</v>
      </c>
      <c r="O6" s="66">
        <v>3874</v>
      </c>
      <c r="P6" s="66">
        <v>7691</v>
      </c>
      <c r="Q6" s="66">
        <v>3944</v>
      </c>
      <c r="R6" s="66">
        <v>2031</v>
      </c>
      <c r="S6" s="66">
        <v>2552</v>
      </c>
      <c r="T6" s="66">
        <v>7270</v>
      </c>
      <c r="U6" s="66">
        <v>4855</v>
      </c>
      <c r="V6" s="66">
        <v>2487</v>
      </c>
      <c r="W6" s="126">
        <v>12678</v>
      </c>
      <c r="X6" s="126">
        <v>4325</v>
      </c>
      <c r="Y6" s="66">
        <v>7999</v>
      </c>
      <c r="Z6" s="66">
        <v>6026</v>
      </c>
      <c r="AA6" s="66">
        <v>2588</v>
      </c>
      <c r="AB6" s="66">
        <v>2683</v>
      </c>
      <c r="AC6" s="66">
        <v>3109</v>
      </c>
      <c r="AD6" s="66">
        <v>1636</v>
      </c>
      <c r="AE6" s="83">
        <v>1544</v>
      </c>
    </row>
    <row r="7" spans="1:31" s="3" customFormat="1" ht="12.75">
      <c r="A7" s="95" t="s">
        <v>25</v>
      </c>
      <c r="B7" s="46" t="s">
        <v>14</v>
      </c>
      <c r="C7" s="66">
        <v>0</v>
      </c>
      <c r="D7" s="66">
        <v>293</v>
      </c>
      <c r="E7" s="66">
        <v>568</v>
      </c>
      <c r="F7" s="66">
        <v>0</v>
      </c>
      <c r="G7" s="66">
        <v>400</v>
      </c>
      <c r="H7" s="66">
        <v>567</v>
      </c>
      <c r="I7" s="66">
        <v>0</v>
      </c>
      <c r="J7" s="66">
        <v>649</v>
      </c>
      <c r="K7" s="66">
        <v>1506</v>
      </c>
      <c r="L7" s="66">
        <v>1744</v>
      </c>
      <c r="M7" s="66">
        <v>776</v>
      </c>
      <c r="N7" s="66">
        <v>1085</v>
      </c>
      <c r="O7" s="66">
        <v>0</v>
      </c>
      <c r="P7" s="66">
        <v>879</v>
      </c>
      <c r="Q7" s="66">
        <v>842</v>
      </c>
      <c r="R7" s="66">
        <v>311</v>
      </c>
      <c r="S7" s="66">
        <v>549</v>
      </c>
      <c r="T7" s="66">
        <v>0</v>
      </c>
      <c r="U7" s="66">
        <v>0</v>
      </c>
      <c r="V7" s="66">
        <v>0</v>
      </c>
      <c r="W7" s="66">
        <v>0</v>
      </c>
      <c r="X7" s="66">
        <v>751</v>
      </c>
      <c r="Y7" s="66">
        <v>0</v>
      </c>
      <c r="Z7" s="66">
        <v>0</v>
      </c>
      <c r="AA7" s="66">
        <v>0</v>
      </c>
      <c r="AB7" s="66">
        <v>0</v>
      </c>
      <c r="AC7" s="66">
        <v>0</v>
      </c>
      <c r="AD7" s="66">
        <v>0</v>
      </c>
      <c r="AE7" s="83">
        <v>0</v>
      </c>
    </row>
    <row r="8" spans="1:31" s="4" customFormat="1" ht="12.75">
      <c r="A8" s="91" t="s">
        <v>3</v>
      </c>
      <c r="B8" s="22" t="s">
        <v>14</v>
      </c>
      <c r="C8" s="23">
        <v>67733</v>
      </c>
      <c r="D8" s="23">
        <v>80175</v>
      </c>
      <c r="E8" s="23">
        <v>89306</v>
      </c>
      <c r="F8" s="23">
        <v>67216</v>
      </c>
      <c r="G8" s="23">
        <v>69075</v>
      </c>
      <c r="H8" s="23">
        <v>81991</v>
      </c>
      <c r="I8" s="23">
        <v>84723</v>
      </c>
      <c r="J8" s="23">
        <v>86492</v>
      </c>
      <c r="K8" s="23">
        <v>56402</v>
      </c>
      <c r="L8" s="23">
        <v>76341</v>
      </c>
      <c r="M8" s="23">
        <v>65749</v>
      </c>
      <c r="N8" s="23">
        <v>56805</v>
      </c>
      <c r="O8" s="23">
        <v>66498</v>
      </c>
      <c r="P8" s="23">
        <v>64040</v>
      </c>
      <c r="Q8" s="23">
        <v>71651</v>
      </c>
      <c r="R8" s="23">
        <v>66345</v>
      </c>
      <c r="S8" s="23">
        <v>61545</v>
      </c>
      <c r="T8" s="23">
        <v>77564</v>
      </c>
      <c r="U8" s="23">
        <v>72433</v>
      </c>
      <c r="V8" s="23">
        <v>74462</v>
      </c>
      <c r="W8" s="23">
        <v>90718</v>
      </c>
      <c r="X8" s="23">
        <v>93993</v>
      </c>
      <c r="Y8" s="23">
        <v>86313</v>
      </c>
      <c r="Z8" s="23">
        <v>79203</v>
      </c>
      <c r="AA8" s="23">
        <v>78909</v>
      </c>
      <c r="AB8" s="23">
        <v>87244</v>
      </c>
      <c r="AC8" s="23">
        <v>87817</v>
      </c>
      <c r="AD8" s="23">
        <v>83139</v>
      </c>
      <c r="AE8" s="84">
        <v>87100</v>
      </c>
    </row>
    <row r="9" spans="1:31" s="3" customFormat="1" ht="12.75">
      <c r="A9" s="94" t="s">
        <v>26</v>
      </c>
      <c r="B9" s="21" t="s">
        <v>14</v>
      </c>
      <c r="C9" s="29">
        <v>2775</v>
      </c>
      <c r="D9" s="29">
        <v>1578</v>
      </c>
      <c r="E9" s="29">
        <v>0</v>
      </c>
      <c r="F9" s="29">
        <v>1402</v>
      </c>
      <c r="G9" s="29">
        <v>4777</v>
      </c>
      <c r="H9" s="29">
        <v>1795</v>
      </c>
      <c r="I9" s="29">
        <v>1179</v>
      </c>
      <c r="J9" s="29">
        <v>2910</v>
      </c>
      <c r="K9" s="29">
        <v>4261</v>
      </c>
      <c r="L9" s="29">
        <v>3052</v>
      </c>
      <c r="M9" s="29">
        <v>747</v>
      </c>
      <c r="N9" s="29">
        <v>1353</v>
      </c>
      <c r="O9" s="29">
        <v>1938</v>
      </c>
      <c r="P9" s="29">
        <v>2041</v>
      </c>
      <c r="Q9" s="29">
        <v>0</v>
      </c>
      <c r="R9" s="29">
        <v>757</v>
      </c>
      <c r="S9" s="29">
        <v>0</v>
      </c>
      <c r="T9" s="29">
        <v>2898</v>
      </c>
      <c r="U9" s="29">
        <v>2329</v>
      </c>
      <c r="V9" s="29">
        <v>1642</v>
      </c>
      <c r="W9" s="29">
        <v>1981</v>
      </c>
      <c r="X9" s="29">
        <v>3746</v>
      </c>
      <c r="Y9" s="29">
        <v>3391</v>
      </c>
      <c r="Z9" s="29">
        <v>2925</v>
      </c>
      <c r="AA9" s="29">
        <v>1304</v>
      </c>
      <c r="AB9" s="29">
        <v>2470</v>
      </c>
      <c r="AC9" s="29">
        <v>1819</v>
      </c>
      <c r="AD9" s="29">
        <v>1436</v>
      </c>
      <c r="AE9" s="85">
        <v>1294</v>
      </c>
    </row>
    <row r="10" spans="1:31" s="3" customFormat="1" ht="12.75">
      <c r="A10" s="94" t="s">
        <v>45</v>
      </c>
      <c r="B10" s="21" t="s">
        <v>14</v>
      </c>
      <c r="C10" s="29">
        <v>1350</v>
      </c>
      <c r="D10" s="29">
        <v>417</v>
      </c>
      <c r="E10" s="29">
        <v>6031</v>
      </c>
      <c r="F10" s="29">
        <v>4501</v>
      </c>
      <c r="G10" s="29">
        <v>1180</v>
      </c>
      <c r="H10" s="29">
        <v>1312</v>
      </c>
      <c r="I10" s="29">
        <v>4453</v>
      </c>
      <c r="J10" s="29">
        <v>4060</v>
      </c>
      <c r="K10" s="29">
        <v>1176</v>
      </c>
      <c r="L10" s="29">
        <v>0</v>
      </c>
      <c r="M10" s="29">
        <v>1989</v>
      </c>
      <c r="N10" s="29">
        <v>1219</v>
      </c>
      <c r="O10" s="29">
        <v>725</v>
      </c>
      <c r="P10" s="29">
        <v>950</v>
      </c>
      <c r="Q10" s="29">
        <v>4392</v>
      </c>
      <c r="R10" s="29">
        <v>1443</v>
      </c>
      <c r="S10" s="29">
        <v>1209</v>
      </c>
      <c r="T10" s="29">
        <v>4512</v>
      </c>
      <c r="U10" s="29">
        <v>3741</v>
      </c>
      <c r="V10" s="29">
        <v>1415</v>
      </c>
      <c r="W10" s="29">
        <v>6112</v>
      </c>
      <c r="X10" s="29">
        <v>2933</v>
      </c>
      <c r="Y10" s="29">
        <v>2918</v>
      </c>
      <c r="Z10" s="29">
        <v>3015</v>
      </c>
      <c r="AA10" s="29">
        <v>1983</v>
      </c>
      <c r="AB10" s="29">
        <v>3478</v>
      </c>
      <c r="AC10" s="29">
        <v>2159</v>
      </c>
      <c r="AD10" s="29">
        <v>1241</v>
      </c>
      <c r="AE10" s="85">
        <v>1710</v>
      </c>
    </row>
    <row r="11" spans="1:31" s="4" customFormat="1" ht="12.75">
      <c r="A11" s="92" t="s">
        <v>4</v>
      </c>
      <c r="B11" s="24" t="s">
        <v>14</v>
      </c>
      <c r="C11" s="25">
        <v>48882</v>
      </c>
      <c r="D11" s="25">
        <v>51943</v>
      </c>
      <c r="E11" s="25">
        <v>57134</v>
      </c>
      <c r="F11" s="25">
        <v>56406</v>
      </c>
      <c r="G11" s="25">
        <v>57421</v>
      </c>
      <c r="H11" s="25">
        <v>43356</v>
      </c>
      <c r="I11" s="25">
        <v>42866</v>
      </c>
      <c r="J11" s="25">
        <v>53230</v>
      </c>
      <c r="K11" s="25">
        <v>62098</v>
      </c>
      <c r="L11" s="25">
        <v>59475</v>
      </c>
      <c r="M11" s="25">
        <v>57596</v>
      </c>
      <c r="N11" s="25">
        <v>52979</v>
      </c>
      <c r="O11" s="25">
        <v>62958</v>
      </c>
      <c r="P11" s="25">
        <v>57783</v>
      </c>
      <c r="Q11" s="25">
        <v>50390</v>
      </c>
      <c r="R11" s="25">
        <v>60418</v>
      </c>
      <c r="S11" s="25">
        <v>27170</v>
      </c>
      <c r="T11" s="25">
        <v>35692</v>
      </c>
      <c r="U11" s="25">
        <v>42659</v>
      </c>
      <c r="V11" s="25">
        <v>60052</v>
      </c>
      <c r="W11" s="25">
        <v>67106</v>
      </c>
      <c r="X11" s="25">
        <v>57193</v>
      </c>
      <c r="Y11" s="25">
        <v>38552</v>
      </c>
      <c r="Z11" s="25">
        <v>54615</v>
      </c>
      <c r="AA11" s="25">
        <v>64073</v>
      </c>
      <c r="AB11" s="25">
        <v>54170</v>
      </c>
      <c r="AC11" s="25">
        <v>61458</v>
      </c>
      <c r="AD11" s="25">
        <v>69055</v>
      </c>
      <c r="AE11" s="86">
        <v>54570</v>
      </c>
    </row>
    <row r="12" spans="1:31" s="4" customFormat="1" ht="12.75">
      <c r="A12" s="93" t="s">
        <v>27</v>
      </c>
      <c r="B12" s="26" t="s">
        <v>14</v>
      </c>
      <c r="C12" s="27">
        <v>104027</v>
      </c>
      <c r="D12" s="27">
        <v>110643</v>
      </c>
      <c r="E12" s="27">
        <v>117972</v>
      </c>
      <c r="F12" s="27">
        <v>103560</v>
      </c>
      <c r="G12" s="27">
        <v>102152</v>
      </c>
      <c r="H12" s="27">
        <v>100956</v>
      </c>
      <c r="I12" s="27">
        <v>115884</v>
      </c>
      <c r="J12" s="27">
        <v>98469</v>
      </c>
      <c r="K12" s="27">
        <v>119811</v>
      </c>
      <c r="L12" s="27">
        <v>115552</v>
      </c>
      <c r="M12" s="27">
        <v>101838</v>
      </c>
      <c r="N12" s="27">
        <v>105091</v>
      </c>
      <c r="O12" s="27">
        <v>114281</v>
      </c>
      <c r="P12" s="27">
        <v>102923</v>
      </c>
      <c r="Q12" s="27">
        <v>115422</v>
      </c>
      <c r="R12" s="27">
        <v>121280</v>
      </c>
      <c r="S12" s="27">
        <v>109485</v>
      </c>
      <c r="T12" s="27">
        <v>98157</v>
      </c>
      <c r="U12" s="27">
        <v>107023</v>
      </c>
      <c r="V12" s="27">
        <v>124958</v>
      </c>
      <c r="W12" s="27">
        <v>112953</v>
      </c>
      <c r="X12" s="27">
        <v>117163</v>
      </c>
      <c r="Y12" s="27">
        <v>136003</v>
      </c>
      <c r="Z12" s="27">
        <v>135234</v>
      </c>
      <c r="AA12" s="27">
        <v>150222</v>
      </c>
      <c r="AB12" s="27">
        <v>134336</v>
      </c>
      <c r="AC12" s="27">
        <v>109910</v>
      </c>
      <c r="AD12" s="27">
        <v>120630</v>
      </c>
      <c r="AE12" s="87">
        <v>136658</v>
      </c>
    </row>
    <row r="13" spans="1:31" s="3" customFormat="1" ht="12.75">
      <c r="A13" s="94" t="s">
        <v>28</v>
      </c>
      <c r="B13" s="28" t="s">
        <v>14</v>
      </c>
      <c r="C13" s="29">
        <v>26158</v>
      </c>
      <c r="D13" s="29">
        <v>23917</v>
      </c>
      <c r="E13" s="29">
        <v>27432</v>
      </c>
      <c r="F13" s="29">
        <v>31638</v>
      </c>
      <c r="G13" s="29">
        <v>29710</v>
      </c>
      <c r="H13" s="29">
        <v>26724</v>
      </c>
      <c r="I13" s="29">
        <v>26014</v>
      </c>
      <c r="J13" s="29">
        <v>27224</v>
      </c>
      <c r="K13" s="29">
        <v>33298</v>
      </c>
      <c r="L13" s="29">
        <v>25593</v>
      </c>
      <c r="M13" s="29">
        <v>26895</v>
      </c>
      <c r="N13" s="29">
        <v>31348</v>
      </c>
      <c r="O13" s="29">
        <v>28893</v>
      </c>
      <c r="P13" s="29">
        <v>25412</v>
      </c>
      <c r="Q13" s="29">
        <v>26551</v>
      </c>
      <c r="R13" s="29">
        <v>37719</v>
      </c>
      <c r="S13" s="29">
        <v>30991</v>
      </c>
      <c r="T13" s="29">
        <v>25685</v>
      </c>
      <c r="U13" s="29">
        <v>28671</v>
      </c>
      <c r="V13" s="29">
        <v>38727</v>
      </c>
      <c r="W13" s="29">
        <v>32777</v>
      </c>
      <c r="X13" s="29">
        <v>26153</v>
      </c>
      <c r="Y13" s="29">
        <v>38090</v>
      </c>
      <c r="Z13" s="29">
        <v>35435</v>
      </c>
      <c r="AA13" s="29">
        <v>31654</v>
      </c>
      <c r="AB13" s="29">
        <v>25771</v>
      </c>
      <c r="AC13" s="29">
        <v>28109</v>
      </c>
      <c r="AD13" s="29">
        <v>31631</v>
      </c>
      <c r="AE13" s="85">
        <v>33803</v>
      </c>
    </row>
    <row r="14" spans="1:31" s="3" customFormat="1" ht="12.75">
      <c r="A14" s="94" t="s">
        <v>29</v>
      </c>
      <c r="B14" s="28" t="s">
        <v>14</v>
      </c>
      <c r="C14" s="29">
        <v>25616</v>
      </c>
      <c r="D14" s="29">
        <v>23311</v>
      </c>
      <c r="E14" s="29">
        <v>27330</v>
      </c>
      <c r="F14" s="29">
        <v>27955</v>
      </c>
      <c r="G14" s="29">
        <v>28564</v>
      </c>
      <c r="H14" s="29">
        <v>25401</v>
      </c>
      <c r="I14" s="29">
        <v>26904</v>
      </c>
      <c r="J14" s="29">
        <v>30490</v>
      </c>
      <c r="K14" s="29">
        <v>33295</v>
      </c>
      <c r="L14" s="29">
        <v>32968</v>
      </c>
      <c r="M14" s="29">
        <v>25706</v>
      </c>
      <c r="N14" s="29">
        <v>27400</v>
      </c>
      <c r="O14" s="29">
        <v>24542</v>
      </c>
      <c r="P14" s="29">
        <v>23023</v>
      </c>
      <c r="Q14" s="29">
        <v>27906</v>
      </c>
      <c r="R14" s="29">
        <v>22345</v>
      </c>
      <c r="S14" s="29">
        <v>13024</v>
      </c>
      <c r="T14" s="29">
        <v>16773</v>
      </c>
      <c r="U14" s="29">
        <v>8846</v>
      </c>
      <c r="V14" s="29">
        <v>10153</v>
      </c>
      <c r="W14" s="29">
        <v>13581</v>
      </c>
      <c r="X14" s="29">
        <v>23715</v>
      </c>
      <c r="Y14" s="29">
        <v>26345</v>
      </c>
      <c r="Z14" s="29">
        <v>20844</v>
      </c>
      <c r="AA14" s="29">
        <v>25486</v>
      </c>
      <c r="AB14" s="29">
        <v>26925</v>
      </c>
      <c r="AC14" s="29">
        <v>32466</v>
      </c>
      <c r="AD14" s="29">
        <v>26929</v>
      </c>
      <c r="AE14" s="85">
        <v>23176</v>
      </c>
    </row>
    <row r="15" spans="1:31" s="3" customFormat="1" ht="12.75">
      <c r="A15" s="94" t="s">
        <v>30</v>
      </c>
      <c r="B15" s="28" t="s">
        <v>14</v>
      </c>
      <c r="C15" s="29">
        <v>11314</v>
      </c>
      <c r="D15" s="29">
        <v>8593</v>
      </c>
      <c r="E15" s="29">
        <v>4576</v>
      </c>
      <c r="F15" s="29">
        <v>3753</v>
      </c>
      <c r="G15" s="29">
        <v>4873</v>
      </c>
      <c r="H15" s="29">
        <v>4395</v>
      </c>
      <c r="I15" s="29">
        <v>7779</v>
      </c>
      <c r="J15" s="29">
        <v>9731</v>
      </c>
      <c r="K15" s="29">
        <v>5610</v>
      </c>
      <c r="L15" s="29">
        <v>8676</v>
      </c>
      <c r="M15" s="29">
        <v>7571</v>
      </c>
      <c r="N15" s="29">
        <v>9855</v>
      </c>
      <c r="O15" s="29">
        <v>11800</v>
      </c>
      <c r="P15" s="29">
        <v>8448</v>
      </c>
      <c r="Q15" s="29">
        <v>6352</v>
      </c>
      <c r="R15" s="29">
        <v>6986</v>
      </c>
      <c r="S15" s="29">
        <v>7298</v>
      </c>
      <c r="T15" s="29">
        <v>16490</v>
      </c>
      <c r="U15" s="29">
        <v>15297</v>
      </c>
      <c r="V15" s="29">
        <v>12235</v>
      </c>
      <c r="W15" s="29">
        <v>6058</v>
      </c>
      <c r="X15" s="29">
        <v>12364</v>
      </c>
      <c r="Y15" s="29">
        <v>17656</v>
      </c>
      <c r="Z15" s="29">
        <v>13987</v>
      </c>
      <c r="AA15" s="29">
        <v>11231</v>
      </c>
      <c r="AB15" s="29">
        <v>7193</v>
      </c>
      <c r="AC15" s="29">
        <v>12868</v>
      </c>
      <c r="AD15" s="29">
        <v>17471</v>
      </c>
      <c r="AE15" s="85">
        <v>10468</v>
      </c>
    </row>
    <row r="16" spans="1:31" s="3" customFormat="1" ht="12.75">
      <c r="A16" s="94" t="s">
        <v>31</v>
      </c>
      <c r="B16" s="28" t="s">
        <v>14</v>
      </c>
      <c r="C16" s="29">
        <v>9267</v>
      </c>
      <c r="D16" s="29">
        <v>6007</v>
      </c>
      <c r="E16" s="29">
        <v>9133</v>
      </c>
      <c r="F16" s="29">
        <v>8768</v>
      </c>
      <c r="G16" s="29">
        <v>14330</v>
      </c>
      <c r="H16" s="29">
        <v>8248</v>
      </c>
      <c r="I16" s="29">
        <v>10666</v>
      </c>
      <c r="J16" s="29">
        <v>15792</v>
      </c>
      <c r="K16" s="29">
        <v>14806</v>
      </c>
      <c r="L16" s="29">
        <v>12879</v>
      </c>
      <c r="M16" s="29">
        <v>12476</v>
      </c>
      <c r="N16" s="29">
        <v>14306</v>
      </c>
      <c r="O16" s="29">
        <v>10050</v>
      </c>
      <c r="P16" s="29">
        <v>9353</v>
      </c>
      <c r="Q16" s="29">
        <v>13669</v>
      </c>
      <c r="R16" s="29">
        <v>13725</v>
      </c>
      <c r="S16" s="29">
        <v>15877</v>
      </c>
      <c r="T16" s="29">
        <v>11217</v>
      </c>
      <c r="U16" s="29">
        <v>10137</v>
      </c>
      <c r="V16" s="29">
        <v>18366</v>
      </c>
      <c r="W16" s="29">
        <v>11937</v>
      </c>
      <c r="X16" s="29">
        <v>11319</v>
      </c>
      <c r="Y16" s="29">
        <v>6193</v>
      </c>
      <c r="Z16" s="29">
        <v>3955</v>
      </c>
      <c r="AA16" s="29">
        <v>11719</v>
      </c>
      <c r="AB16" s="29">
        <v>12147</v>
      </c>
      <c r="AC16" s="29">
        <v>8222</v>
      </c>
      <c r="AD16" s="29">
        <v>8532</v>
      </c>
      <c r="AE16" s="85">
        <v>21814</v>
      </c>
    </row>
    <row r="17" spans="1:31" s="3" customFormat="1" ht="12.75">
      <c r="A17" s="94" t="s">
        <v>32</v>
      </c>
      <c r="B17" s="28" t="s">
        <v>14</v>
      </c>
      <c r="C17" s="29">
        <v>3180</v>
      </c>
      <c r="D17" s="29">
        <v>3371</v>
      </c>
      <c r="E17" s="29">
        <v>4865</v>
      </c>
      <c r="F17" s="29">
        <v>4869</v>
      </c>
      <c r="G17" s="29">
        <v>2857</v>
      </c>
      <c r="H17" s="29">
        <v>3902</v>
      </c>
      <c r="I17" s="29">
        <v>5054</v>
      </c>
      <c r="J17" s="29">
        <v>3847</v>
      </c>
      <c r="K17" s="29">
        <v>6599</v>
      </c>
      <c r="L17" s="29">
        <v>4878</v>
      </c>
      <c r="M17" s="29">
        <v>2438</v>
      </c>
      <c r="N17" s="29">
        <v>5030</v>
      </c>
      <c r="O17" s="29">
        <v>6834</v>
      </c>
      <c r="P17" s="29">
        <v>5416</v>
      </c>
      <c r="Q17" s="29">
        <v>2698</v>
      </c>
      <c r="R17" s="29">
        <v>1266</v>
      </c>
      <c r="S17" s="29">
        <v>3413</v>
      </c>
      <c r="T17" s="29">
        <v>6479</v>
      </c>
      <c r="U17" s="29">
        <v>6657</v>
      </c>
      <c r="V17" s="29">
        <v>3940</v>
      </c>
      <c r="W17" s="29">
        <v>3624</v>
      </c>
      <c r="X17" s="29">
        <v>2082</v>
      </c>
      <c r="Y17" s="29">
        <v>6517</v>
      </c>
      <c r="Z17" s="29">
        <v>3430</v>
      </c>
      <c r="AA17" s="29">
        <v>2619</v>
      </c>
      <c r="AB17" s="29">
        <v>2770</v>
      </c>
      <c r="AC17" s="29">
        <v>2299</v>
      </c>
      <c r="AD17" s="29">
        <v>3163</v>
      </c>
      <c r="AE17" s="85">
        <v>3252</v>
      </c>
    </row>
    <row r="18" spans="1:31" s="3" customFormat="1" ht="12.75">
      <c r="A18" s="94" t="s">
        <v>33</v>
      </c>
      <c r="B18" s="28" t="s">
        <v>14</v>
      </c>
      <c r="C18" s="29">
        <v>32766</v>
      </c>
      <c r="D18" s="29">
        <v>26013</v>
      </c>
      <c r="E18" s="29">
        <v>24027</v>
      </c>
      <c r="F18" s="29">
        <v>31317</v>
      </c>
      <c r="G18" s="29">
        <v>25419</v>
      </c>
      <c r="H18" s="29">
        <v>20819</v>
      </c>
      <c r="I18" s="29">
        <v>20305</v>
      </c>
      <c r="J18" s="29">
        <v>23583</v>
      </c>
      <c r="K18" s="29">
        <v>15321</v>
      </c>
      <c r="L18" s="29">
        <v>17191</v>
      </c>
      <c r="M18" s="29">
        <v>16391</v>
      </c>
      <c r="N18" s="29">
        <v>21255</v>
      </c>
      <c r="O18" s="29">
        <v>17528</v>
      </c>
      <c r="P18" s="29">
        <v>24882</v>
      </c>
      <c r="Q18" s="29">
        <v>23901</v>
      </c>
      <c r="R18" s="29">
        <v>20568</v>
      </c>
      <c r="S18" s="29">
        <v>16599</v>
      </c>
      <c r="T18" s="29">
        <v>33198</v>
      </c>
      <c r="U18" s="29">
        <v>29694</v>
      </c>
      <c r="V18" s="29">
        <v>15080</v>
      </c>
      <c r="W18" s="29">
        <v>14504</v>
      </c>
      <c r="X18" s="29">
        <v>24495</v>
      </c>
      <c r="Y18" s="29">
        <v>21217</v>
      </c>
      <c r="Z18" s="29">
        <v>24036</v>
      </c>
      <c r="AA18" s="29">
        <v>31287</v>
      </c>
      <c r="AB18" s="29">
        <v>24190</v>
      </c>
      <c r="AC18" s="29">
        <v>19638</v>
      </c>
      <c r="AD18" s="29">
        <v>33429</v>
      </c>
      <c r="AE18" s="85">
        <v>32612</v>
      </c>
    </row>
    <row r="19" spans="1:31" s="3" customFormat="1" ht="12.75">
      <c r="A19" s="94" t="s">
        <v>34</v>
      </c>
      <c r="B19" s="28" t="s">
        <v>14</v>
      </c>
      <c r="C19" s="29">
        <v>23414</v>
      </c>
      <c r="D19" s="29">
        <v>22494</v>
      </c>
      <c r="E19" s="29">
        <v>19310</v>
      </c>
      <c r="F19" s="29">
        <v>17126</v>
      </c>
      <c r="G19" s="29">
        <v>26337</v>
      </c>
      <c r="H19" s="29">
        <v>21549</v>
      </c>
      <c r="I19" s="29">
        <v>20897</v>
      </c>
      <c r="J19" s="29">
        <v>33058</v>
      </c>
      <c r="K19" s="29">
        <v>24947</v>
      </c>
      <c r="L19" s="29">
        <v>18226</v>
      </c>
      <c r="M19" s="29">
        <v>18288</v>
      </c>
      <c r="N19" s="29">
        <v>22110</v>
      </c>
      <c r="O19" s="29">
        <v>20576</v>
      </c>
      <c r="P19" s="29">
        <v>26687</v>
      </c>
      <c r="Q19" s="29">
        <v>14635</v>
      </c>
      <c r="R19" s="29">
        <v>15031</v>
      </c>
      <c r="S19" s="29">
        <v>19624</v>
      </c>
      <c r="T19" s="29">
        <v>21373</v>
      </c>
      <c r="U19" s="29">
        <v>24065</v>
      </c>
      <c r="V19" s="29">
        <v>25707</v>
      </c>
      <c r="W19" s="29">
        <v>17599</v>
      </c>
      <c r="X19" s="29">
        <v>23852</v>
      </c>
      <c r="Y19" s="29">
        <v>23099</v>
      </c>
      <c r="Z19" s="29">
        <v>23912</v>
      </c>
      <c r="AA19" s="29">
        <v>24232</v>
      </c>
      <c r="AB19" s="29">
        <v>21733</v>
      </c>
      <c r="AC19" s="29">
        <v>16244</v>
      </c>
      <c r="AD19" s="29">
        <v>27822</v>
      </c>
      <c r="AE19" s="85">
        <v>27965</v>
      </c>
    </row>
    <row r="20" spans="1:31" s="3" customFormat="1" ht="12.75">
      <c r="A20" s="94" t="s">
        <v>35</v>
      </c>
      <c r="B20" s="28" t="s">
        <v>14</v>
      </c>
      <c r="C20" s="29">
        <v>24838</v>
      </c>
      <c r="D20" s="29">
        <v>22605</v>
      </c>
      <c r="E20" s="29">
        <v>30725</v>
      </c>
      <c r="F20" s="29">
        <v>21699</v>
      </c>
      <c r="G20" s="29">
        <v>21132</v>
      </c>
      <c r="H20" s="29">
        <v>28765</v>
      </c>
      <c r="I20" s="29">
        <v>31155</v>
      </c>
      <c r="J20" s="29">
        <v>29505</v>
      </c>
      <c r="K20" s="29">
        <v>26200</v>
      </c>
      <c r="L20" s="29">
        <v>25880</v>
      </c>
      <c r="M20" s="29">
        <v>28713</v>
      </c>
      <c r="N20" s="29">
        <v>29134</v>
      </c>
      <c r="O20" s="29">
        <v>30550</v>
      </c>
      <c r="P20" s="29">
        <v>29722</v>
      </c>
      <c r="Q20" s="29">
        <v>24615</v>
      </c>
      <c r="R20" s="29">
        <v>30548</v>
      </c>
      <c r="S20" s="29">
        <v>24929</v>
      </c>
      <c r="T20" s="29">
        <v>27159</v>
      </c>
      <c r="U20" s="29">
        <v>23825</v>
      </c>
      <c r="V20" s="29">
        <v>35486</v>
      </c>
      <c r="W20" s="29">
        <v>33619</v>
      </c>
      <c r="X20" s="29">
        <v>31412</v>
      </c>
      <c r="Y20" s="29">
        <v>26755</v>
      </c>
      <c r="Z20" s="29">
        <v>33892</v>
      </c>
      <c r="AA20" s="29">
        <v>37718</v>
      </c>
      <c r="AB20" s="29">
        <v>39241</v>
      </c>
      <c r="AC20" s="29">
        <v>32366</v>
      </c>
      <c r="AD20" s="29">
        <v>31989</v>
      </c>
      <c r="AE20" s="85">
        <v>41468</v>
      </c>
    </row>
    <row r="21" spans="1:31" s="3" customFormat="1" ht="12.75">
      <c r="A21" s="94" t="s">
        <v>36</v>
      </c>
      <c r="B21" s="28" t="s">
        <v>14</v>
      </c>
      <c r="C21" s="29">
        <v>38006</v>
      </c>
      <c r="D21" s="29">
        <v>35705</v>
      </c>
      <c r="E21" s="29">
        <v>34133</v>
      </c>
      <c r="F21" s="29">
        <v>41645</v>
      </c>
      <c r="G21" s="29">
        <v>39714</v>
      </c>
      <c r="H21" s="29">
        <v>32613</v>
      </c>
      <c r="I21" s="29">
        <v>37649</v>
      </c>
      <c r="J21" s="29">
        <v>34361</v>
      </c>
      <c r="K21" s="29">
        <v>32294</v>
      </c>
      <c r="L21" s="29">
        <v>37091</v>
      </c>
      <c r="M21" s="29">
        <v>39332</v>
      </c>
      <c r="N21" s="29">
        <v>34500</v>
      </c>
      <c r="O21" s="29">
        <v>40638</v>
      </c>
      <c r="P21" s="29">
        <v>48804</v>
      </c>
      <c r="Q21" s="29">
        <v>42501</v>
      </c>
      <c r="R21" s="29">
        <v>33120</v>
      </c>
      <c r="S21" s="29">
        <v>48185</v>
      </c>
      <c r="T21" s="29">
        <v>47620</v>
      </c>
      <c r="U21" s="29">
        <v>28485</v>
      </c>
      <c r="V21" s="29">
        <v>36154</v>
      </c>
      <c r="W21" s="29">
        <v>41348</v>
      </c>
      <c r="X21" s="29">
        <v>44093</v>
      </c>
      <c r="Y21" s="29">
        <v>38770</v>
      </c>
      <c r="Z21" s="29">
        <v>38560</v>
      </c>
      <c r="AA21" s="29">
        <v>45766</v>
      </c>
      <c r="AB21" s="29">
        <v>54468</v>
      </c>
      <c r="AC21" s="29">
        <v>47370</v>
      </c>
      <c r="AD21" s="29">
        <v>35474</v>
      </c>
      <c r="AE21" s="85">
        <v>46331</v>
      </c>
    </row>
    <row r="22" spans="1:31" s="3" customFormat="1" ht="12.75">
      <c r="A22" s="94" t="s">
        <v>37</v>
      </c>
      <c r="B22" s="28" t="s">
        <v>14</v>
      </c>
      <c r="C22" s="29">
        <v>37091</v>
      </c>
      <c r="D22" s="29">
        <v>42974</v>
      </c>
      <c r="E22" s="29">
        <v>41295</v>
      </c>
      <c r="F22" s="29">
        <v>35772</v>
      </c>
      <c r="G22" s="29">
        <v>33421</v>
      </c>
      <c r="H22" s="29">
        <v>44351</v>
      </c>
      <c r="I22" s="29">
        <v>39382</v>
      </c>
      <c r="J22" s="29">
        <v>31926</v>
      </c>
      <c r="K22" s="29">
        <v>35392</v>
      </c>
      <c r="L22" s="29">
        <v>44983</v>
      </c>
      <c r="M22" s="29">
        <v>37166</v>
      </c>
      <c r="N22" s="29">
        <v>42792</v>
      </c>
      <c r="O22" s="29">
        <v>39555</v>
      </c>
      <c r="P22" s="29">
        <v>41494</v>
      </c>
      <c r="Q22" s="29">
        <v>39440</v>
      </c>
      <c r="R22" s="29">
        <v>39532</v>
      </c>
      <c r="S22" s="29">
        <v>37478</v>
      </c>
      <c r="T22" s="29">
        <v>40897</v>
      </c>
      <c r="U22" s="29">
        <v>44790</v>
      </c>
      <c r="V22" s="29">
        <v>38978</v>
      </c>
      <c r="W22" s="29">
        <v>42223</v>
      </c>
      <c r="X22" s="29">
        <v>44959</v>
      </c>
      <c r="Y22" s="29">
        <v>48848</v>
      </c>
      <c r="Z22" s="29">
        <v>50213</v>
      </c>
      <c r="AA22" s="29">
        <v>42764</v>
      </c>
      <c r="AB22" s="29">
        <v>48442</v>
      </c>
      <c r="AC22" s="29">
        <v>55455</v>
      </c>
      <c r="AD22" s="29">
        <v>46130</v>
      </c>
      <c r="AE22" s="85">
        <v>39897</v>
      </c>
    </row>
    <row r="23" spans="1:31" s="3" customFormat="1" ht="12.75">
      <c r="A23" s="94" t="s">
        <v>38</v>
      </c>
      <c r="B23" s="28" t="s">
        <v>14</v>
      </c>
      <c r="C23" s="29">
        <v>14227</v>
      </c>
      <c r="D23" s="29">
        <v>12795</v>
      </c>
      <c r="E23" s="29">
        <v>13323</v>
      </c>
      <c r="F23" s="29">
        <v>10541</v>
      </c>
      <c r="G23" s="29">
        <v>12807</v>
      </c>
      <c r="H23" s="29">
        <v>11065</v>
      </c>
      <c r="I23" s="29">
        <v>9292</v>
      </c>
      <c r="J23" s="29">
        <v>8468</v>
      </c>
      <c r="K23" s="29">
        <v>5401</v>
      </c>
      <c r="L23" s="29">
        <v>10172</v>
      </c>
      <c r="M23" s="29">
        <v>13031</v>
      </c>
      <c r="N23" s="29">
        <v>13395</v>
      </c>
      <c r="O23" s="29">
        <v>6003</v>
      </c>
      <c r="P23" s="29">
        <v>9020</v>
      </c>
      <c r="Q23" s="29">
        <v>12868</v>
      </c>
      <c r="R23" s="29">
        <v>10485</v>
      </c>
      <c r="S23" s="29">
        <v>4276</v>
      </c>
      <c r="T23" s="29">
        <v>4684</v>
      </c>
      <c r="U23" s="29">
        <v>7141</v>
      </c>
      <c r="V23" s="29">
        <v>10794</v>
      </c>
      <c r="W23" s="29">
        <v>10707</v>
      </c>
      <c r="X23" s="29">
        <v>10537</v>
      </c>
      <c r="Y23" s="29">
        <v>15509</v>
      </c>
      <c r="Z23" s="29">
        <v>16941</v>
      </c>
      <c r="AA23" s="29">
        <v>6876</v>
      </c>
      <c r="AB23" s="29">
        <v>8659</v>
      </c>
      <c r="AC23" s="29">
        <v>17277</v>
      </c>
      <c r="AD23" s="29">
        <v>13087</v>
      </c>
      <c r="AE23" s="85">
        <v>8929</v>
      </c>
    </row>
    <row r="24" spans="1:31" s="3" customFormat="1" ht="12.75">
      <c r="A24" s="94" t="s">
        <v>39</v>
      </c>
      <c r="B24" s="28" t="s">
        <v>14</v>
      </c>
      <c r="C24" s="29">
        <v>18370</v>
      </c>
      <c r="D24" s="29">
        <v>18900</v>
      </c>
      <c r="E24" s="29">
        <v>15176</v>
      </c>
      <c r="F24" s="29">
        <v>17358</v>
      </c>
      <c r="G24" s="29">
        <v>17521</v>
      </c>
      <c r="H24" s="29">
        <v>21517</v>
      </c>
      <c r="I24" s="29">
        <v>15612</v>
      </c>
      <c r="J24" s="29">
        <v>17060</v>
      </c>
      <c r="K24" s="29">
        <v>24293</v>
      </c>
      <c r="L24" s="29">
        <v>19296</v>
      </c>
      <c r="M24" s="29">
        <v>24050</v>
      </c>
      <c r="N24" s="29">
        <v>26091</v>
      </c>
      <c r="O24" s="29">
        <v>24967</v>
      </c>
      <c r="P24" s="29">
        <v>16726</v>
      </c>
      <c r="Q24" s="29">
        <v>19939</v>
      </c>
      <c r="R24" s="29">
        <v>28347</v>
      </c>
      <c r="S24" s="29">
        <v>11673</v>
      </c>
      <c r="T24" s="29">
        <v>21815</v>
      </c>
      <c r="U24" s="29">
        <v>20011</v>
      </c>
      <c r="V24" s="29">
        <v>18435</v>
      </c>
      <c r="W24" s="29">
        <v>20395</v>
      </c>
      <c r="X24" s="29">
        <v>18792</v>
      </c>
      <c r="Y24" s="29">
        <v>24333</v>
      </c>
      <c r="Z24" s="29">
        <v>24143</v>
      </c>
      <c r="AA24" s="29">
        <v>24532</v>
      </c>
      <c r="AB24" s="29">
        <v>22505</v>
      </c>
      <c r="AC24" s="29">
        <v>21695</v>
      </c>
      <c r="AD24" s="29">
        <v>22901</v>
      </c>
      <c r="AE24" s="85">
        <v>20067</v>
      </c>
    </row>
    <row r="25" spans="1:31" s="3" customFormat="1" ht="12.75">
      <c r="A25" s="94" t="s">
        <v>40</v>
      </c>
      <c r="B25" s="21" t="s">
        <v>14</v>
      </c>
      <c r="C25" s="29">
        <v>44892</v>
      </c>
      <c r="D25" s="29">
        <v>48713</v>
      </c>
      <c r="E25" s="29">
        <v>45573</v>
      </c>
      <c r="F25" s="29">
        <v>47575</v>
      </c>
      <c r="G25" s="29">
        <v>46661</v>
      </c>
      <c r="H25" s="29">
        <v>51263</v>
      </c>
      <c r="I25" s="29">
        <v>47989</v>
      </c>
      <c r="J25" s="29">
        <v>44016</v>
      </c>
      <c r="K25" s="29">
        <v>44851</v>
      </c>
      <c r="L25" s="29">
        <v>36391</v>
      </c>
      <c r="M25" s="29">
        <v>41417</v>
      </c>
      <c r="N25" s="29">
        <v>42419</v>
      </c>
      <c r="O25" s="29">
        <v>34399</v>
      </c>
      <c r="P25" s="29">
        <v>42234</v>
      </c>
      <c r="Q25" s="29">
        <v>45008</v>
      </c>
      <c r="R25" s="29">
        <v>33706</v>
      </c>
      <c r="S25" s="29">
        <v>22673</v>
      </c>
      <c r="T25" s="29">
        <v>39572</v>
      </c>
      <c r="U25" s="29">
        <v>39025</v>
      </c>
      <c r="V25" s="29">
        <v>41056</v>
      </c>
      <c r="W25" s="29">
        <v>37630</v>
      </c>
      <c r="X25" s="29">
        <v>46735</v>
      </c>
      <c r="Y25" s="29">
        <v>38697</v>
      </c>
      <c r="Z25" s="29">
        <v>40127</v>
      </c>
      <c r="AA25" s="29">
        <v>45047</v>
      </c>
      <c r="AB25" s="29">
        <v>47997</v>
      </c>
      <c r="AC25" s="29">
        <v>51696</v>
      </c>
      <c r="AD25" s="29">
        <v>46683</v>
      </c>
      <c r="AE25" s="85">
        <v>42099</v>
      </c>
    </row>
    <row r="26" spans="1:31" s="3" customFormat="1" ht="12.75">
      <c r="A26" s="95" t="s">
        <v>41</v>
      </c>
      <c r="B26" s="46" t="s">
        <v>14</v>
      </c>
      <c r="C26" s="66">
        <v>0</v>
      </c>
      <c r="D26" s="66">
        <v>0</v>
      </c>
      <c r="E26" s="66">
        <v>0</v>
      </c>
      <c r="F26" s="66">
        <v>0</v>
      </c>
      <c r="G26" s="66">
        <v>0</v>
      </c>
      <c r="H26" s="66">
        <v>0</v>
      </c>
      <c r="I26" s="66">
        <v>0</v>
      </c>
      <c r="J26" s="66">
        <v>0</v>
      </c>
      <c r="K26" s="66">
        <v>0</v>
      </c>
      <c r="L26" s="66">
        <v>0</v>
      </c>
      <c r="M26" s="66">
        <v>0</v>
      </c>
      <c r="N26" s="66">
        <v>0</v>
      </c>
      <c r="O26" s="66">
        <v>0</v>
      </c>
      <c r="P26" s="66">
        <v>0</v>
      </c>
      <c r="Q26" s="66">
        <v>0</v>
      </c>
      <c r="R26" s="66">
        <v>0</v>
      </c>
      <c r="S26" s="66">
        <v>0</v>
      </c>
      <c r="T26" s="66">
        <v>0</v>
      </c>
      <c r="U26" s="66">
        <v>0</v>
      </c>
      <c r="V26" s="66">
        <v>0</v>
      </c>
      <c r="W26" s="66">
        <v>0</v>
      </c>
      <c r="X26" s="66">
        <v>0</v>
      </c>
      <c r="Y26" s="66">
        <v>0</v>
      </c>
      <c r="Z26" s="66">
        <v>0</v>
      </c>
      <c r="AA26" s="66">
        <v>0</v>
      </c>
      <c r="AB26" s="66">
        <v>1112</v>
      </c>
      <c r="AC26" s="66">
        <v>0</v>
      </c>
      <c r="AD26" s="66">
        <v>0</v>
      </c>
      <c r="AE26" s="83">
        <v>0</v>
      </c>
    </row>
    <row r="27" spans="1:31" s="3" customFormat="1" ht="12.75">
      <c r="A27" s="95" t="s">
        <v>42</v>
      </c>
      <c r="B27" s="46" t="s">
        <v>14</v>
      </c>
      <c r="C27" s="66">
        <v>8793</v>
      </c>
      <c r="D27" s="66">
        <v>9960</v>
      </c>
      <c r="E27" s="66">
        <v>6922</v>
      </c>
      <c r="F27" s="66">
        <v>17492</v>
      </c>
      <c r="G27" s="66">
        <v>14313</v>
      </c>
      <c r="H27" s="66">
        <v>14135</v>
      </c>
      <c r="I27" s="66">
        <v>4309</v>
      </c>
      <c r="J27" s="66">
        <v>15737</v>
      </c>
      <c r="K27" s="66">
        <v>15623</v>
      </c>
      <c r="L27" s="66">
        <v>19032</v>
      </c>
      <c r="M27" s="66">
        <v>8935</v>
      </c>
      <c r="N27" s="66">
        <v>5973</v>
      </c>
      <c r="O27" s="66">
        <v>12238</v>
      </c>
      <c r="P27" s="66">
        <v>7800</v>
      </c>
      <c r="Q27" s="66">
        <v>8931</v>
      </c>
      <c r="R27" s="66">
        <v>7431</v>
      </c>
      <c r="S27" s="66">
        <v>8508</v>
      </c>
      <c r="T27" s="66">
        <v>7918</v>
      </c>
      <c r="U27" s="66">
        <v>14726</v>
      </c>
      <c r="V27" s="66">
        <v>13369</v>
      </c>
      <c r="W27" s="66">
        <v>7671</v>
      </c>
      <c r="X27" s="66">
        <v>11074</v>
      </c>
      <c r="Y27" s="66">
        <v>6670</v>
      </c>
      <c r="Z27" s="66">
        <v>9791</v>
      </c>
      <c r="AA27" s="66">
        <v>7692</v>
      </c>
      <c r="AB27" s="66">
        <v>10171</v>
      </c>
      <c r="AC27" s="66">
        <v>7815</v>
      </c>
      <c r="AD27" s="66">
        <v>8246</v>
      </c>
      <c r="AE27" s="83">
        <v>4672</v>
      </c>
    </row>
    <row r="28" spans="1:31" s="3" customFormat="1" ht="12.75">
      <c r="A28" s="78" t="s">
        <v>1</v>
      </c>
      <c r="B28" s="80" t="s">
        <v>14</v>
      </c>
      <c r="C28" s="125">
        <f aca="true" t="shared" si="0" ref="C28:W28">SUM(C6:C27)</f>
        <v>545034</v>
      </c>
      <c r="D28" s="81">
        <f t="shared" si="0"/>
        <v>554103</v>
      </c>
      <c r="E28" s="81">
        <f t="shared" si="0"/>
        <v>575375</v>
      </c>
      <c r="F28" s="81">
        <f t="shared" si="0"/>
        <v>554680</v>
      </c>
      <c r="G28" s="81">
        <f t="shared" si="0"/>
        <v>556991</v>
      </c>
      <c r="H28" s="81">
        <f t="shared" si="0"/>
        <v>553267</v>
      </c>
      <c r="I28" s="81">
        <f t="shared" si="0"/>
        <v>556683</v>
      </c>
      <c r="J28" s="81">
        <f t="shared" si="0"/>
        <v>575824</v>
      </c>
      <c r="K28" s="81">
        <f t="shared" si="0"/>
        <v>569941</v>
      </c>
      <c r="L28" s="81">
        <f t="shared" si="0"/>
        <v>571189</v>
      </c>
      <c r="M28" s="81">
        <f t="shared" si="0"/>
        <v>531908</v>
      </c>
      <c r="N28" s="81">
        <f t="shared" si="0"/>
        <v>546969</v>
      </c>
      <c r="O28" s="81">
        <f t="shared" si="0"/>
        <v>558847</v>
      </c>
      <c r="P28" s="81">
        <f t="shared" si="0"/>
        <v>555328</v>
      </c>
      <c r="Q28" s="81">
        <f t="shared" si="0"/>
        <v>555655</v>
      </c>
      <c r="R28" s="81">
        <f t="shared" si="0"/>
        <v>553394</v>
      </c>
      <c r="S28" s="81">
        <f t="shared" si="0"/>
        <v>467058</v>
      </c>
      <c r="T28" s="81">
        <f t="shared" si="0"/>
        <v>546973</v>
      </c>
      <c r="U28" s="81">
        <f t="shared" si="0"/>
        <v>534410</v>
      </c>
      <c r="V28" s="81">
        <f t="shared" si="0"/>
        <v>583496</v>
      </c>
      <c r="W28" s="118">
        <f t="shared" si="0"/>
        <v>585221</v>
      </c>
      <c r="X28" s="118">
        <f aca="true" t="shared" si="1" ref="X28:AE28">SUM(X6:X27)</f>
        <v>611686</v>
      </c>
      <c r="Y28" s="81">
        <f t="shared" si="1"/>
        <v>613875</v>
      </c>
      <c r="Z28" s="81">
        <f t="shared" si="1"/>
        <v>620284</v>
      </c>
      <c r="AA28" s="81">
        <f t="shared" si="1"/>
        <v>647702</v>
      </c>
      <c r="AB28" s="81">
        <f t="shared" si="1"/>
        <v>637705</v>
      </c>
      <c r="AC28" s="81">
        <f t="shared" si="1"/>
        <v>619792</v>
      </c>
      <c r="AD28" s="81">
        <f t="shared" si="1"/>
        <v>630624</v>
      </c>
      <c r="AE28" s="88">
        <f t="shared" si="1"/>
        <v>639429</v>
      </c>
    </row>
    <row r="29" spans="1:31" s="3" customFormat="1" ht="15.75" customHeight="1">
      <c r="A29" s="14" t="s">
        <v>15</v>
      </c>
      <c r="B29" s="30"/>
      <c r="C29" s="31"/>
      <c r="D29" s="31"/>
      <c r="E29" s="31"/>
      <c r="F29" s="31"/>
      <c r="G29" s="17"/>
      <c r="S29" s="71"/>
      <c r="T29" s="71"/>
      <c r="V29" s="123"/>
      <c r="W29" s="123"/>
      <c r="X29" s="123"/>
      <c r="Y29" s="71"/>
      <c r="AE29" s="137"/>
    </row>
    <row r="30" spans="1:31" s="3" customFormat="1" ht="15.75" customHeight="1">
      <c r="A30" s="14"/>
      <c r="B30" s="30"/>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row>
    <row r="31" spans="1:7" s="3" customFormat="1" ht="15.75" customHeight="1">
      <c r="A31" s="15" t="s">
        <v>43</v>
      </c>
      <c r="B31" s="30"/>
      <c r="C31" s="31"/>
      <c r="D31" s="31"/>
      <c r="E31" s="31"/>
      <c r="F31" s="31"/>
      <c r="G31" s="17"/>
    </row>
    <row r="32" spans="1:7" s="3" customFormat="1" ht="13.5" customHeight="1">
      <c r="A32" s="19" t="s">
        <v>73</v>
      </c>
      <c r="B32" s="30"/>
      <c r="C32" s="31"/>
      <c r="D32" s="31"/>
      <c r="E32" s="31"/>
      <c r="F32" s="31"/>
      <c r="G32" s="17"/>
    </row>
    <row r="33" spans="1:7" s="3" customFormat="1" ht="13.5" customHeight="1">
      <c r="A33" s="19" t="s">
        <v>0</v>
      </c>
      <c r="B33" s="30"/>
      <c r="C33" s="31"/>
      <c r="D33" s="31"/>
      <c r="E33" s="31"/>
      <c r="F33" s="31"/>
      <c r="G33" s="17"/>
    </row>
    <row r="34" spans="1:12" s="3" customFormat="1" ht="7.5" customHeight="1">
      <c r="A34" s="32"/>
      <c r="B34" s="30"/>
      <c r="C34" s="31"/>
      <c r="D34" s="31"/>
      <c r="E34" s="31"/>
      <c r="F34" s="31"/>
      <c r="G34" s="17"/>
      <c r="K34" s="71"/>
      <c r="L34" s="71"/>
    </row>
    <row r="35" spans="1:31" s="3" customFormat="1" ht="15">
      <c r="A35" s="78" t="s">
        <v>20</v>
      </c>
      <c r="B35" s="79" t="s">
        <v>13</v>
      </c>
      <c r="C35" s="79" t="s">
        <v>47</v>
      </c>
      <c r="D35" s="79" t="s">
        <v>48</v>
      </c>
      <c r="E35" s="79" t="s">
        <v>49</v>
      </c>
      <c r="F35" s="79" t="s">
        <v>50</v>
      </c>
      <c r="G35" s="79" t="s">
        <v>51</v>
      </c>
      <c r="H35" s="79" t="s">
        <v>52</v>
      </c>
      <c r="I35" s="79" t="s">
        <v>53</v>
      </c>
      <c r="J35" s="79" t="s">
        <v>54</v>
      </c>
      <c r="K35" s="79" t="s">
        <v>56</v>
      </c>
      <c r="L35" s="79" t="s">
        <v>57</v>
      </c>
      <c r="M35" s="79" t="s">
        <v>58</v>
      </c>
      <c r="N35" s="79" t="s">
        <v>59</v>
      </c>
      <c r="O35" s="79" t="s">
        <v>60</v>
      </c>
      <c r="P35" s="79" t="s">
        <v>61</v>
      </c>
      <c r="Q35" s="79" t="s">
        <v>62</v>
      </c>
      <c r="R35" s="79" t="s">
        <v>63</v>
      </c>
      <c r="S35" s="79" t="s">
        <v>64</v>
      </c>
      <c r="T35" s="79" t="s">
        <v>65</v>
      </c>
      <c r="U35" s="79" t="s">
        <v>66</v>
      </c>
      <c r="V35" s="116" t="s">
        <v>67</v>
      </c>
      <c r="W35" s="79" t="s">
        <v>68</v>
      </c>
      <c r="X35" s="116" t="s">
        <v>69</v>
      </c>
      <c r="Y35" s="116" t="s">
        <v>70</v>
      </c>
      <c r="Z35" s="116" t="s">
        <v>71</v>
      </c>
      <c r="AA35" s="116" t="s">
        <v>72</v>
      </c>
      <c r="AB35" s="116" t="s">
        <v>74</v>
      </c>
      <c r="AC35" s="116" t="s">
        <v>75</v>
      </c>
      <c r="AD35" s="116" t="s">
        <v>76</v>
      </c>
      <c r="AE35" s="128" t="s">
        <v>77</v>
      </c>
    </row>
    <row r="36" spans="1:31" ht="15">
      <c r="A36" s="91" t="s">
        <v>3</v>
      </c>
      <c r="B36" s="72" t="s">
        <v>14</v>
      </c>
      <c r="C36" s="23">
        <f aca="true" t="shared" si="2" ref="C36:H36">C8</f>
        <v>67733</v>
      </c>
      <c r="D36" s="23">
        <f t="shared" si="2"/>
        <v>80175</v>
      </c>
      <c r="E36" s="23">
        <f t="shared" si="2"/>
        <v>89306</v>
      </c>
      <c r="F36" s="23">
        <f t="shared" si="2"/>
        <v>67216</v>
      </c>
      <c r="G36" s="23">
        <f t="shared" si="2"/>
        <v>69075</v>
      </c>
      <c r="H36" s="23">
        <f t="shared" si="2"/>
        <v>81991</v>
      </c>
      <c r="I36" s="23">
        <f aca="true" t="shared" si="3" ref="I36:R36">I8</f>
        <v>84723</v>
      </c>
      <c r="J36" s="23">
        <f t="shared" si="3"/>
        <v>86492</v>
      </c>
      <c r="K36" s="23">
        <f t="shared" si="3"/>
        <v>56402</v>
      </c>
      <c r="L36" s="23">
        <f t="shared" si="3"/>
        <v>76341</v>
      </c>
      <c r="M36" s="23">
        <f t="shared" si="3"/>
        <v>65749</v>
      </c>
      <c r="N36" s="23">
        <f t="shared" si="3"/>
        <v>56805</v>
      </c>
      <c r="O36" s="23">
        <f t="shared" si="3"/>
        <v>66498</v>
      </c>
      <c r="P36" s="23">
        <f t="shared" si="3"/>
        <v>64040</v>
      </c>
      <c r="Q36" s="23">
        <f t="shared" si="3"/>
        <v>71651</v>
      </c>
      <c r="R36" s="23">
        <f t="shared" si="3"/>
        <v>66345</v>
      </c>
      <c r="S36" s="23">
        <f aca="true" t="shared" si="4" ref="S36:Y36">S8</f>
        <v>61545</v>
      </c>
      <c r="T36" s="23">
        <f t="shared" si="4"/>
        <v>77564</v>
      </c>
      <c r="U36" s="23">
        <f t="shared" si="4"/>
        <v>72433</v>
      </c>
      <c r="V36" s="117">
        <f t="shared" si="4"/>
        <v>74462</v>
      </c>
      <c r="W36" s="117">
        <f t="shared" si="4"/>
        <v>90718</v>
      </c>
      <c r="X36" s="117">
        <f t="shared" si="4"/>
        <v>93993</v>
      </c>
      <c r="Y36" s="117">
        <f t="shared" si="4"/>
        <v>86313</v>
      </c>
      <c r="Z36" s="117">
        <f aca="true" t="shared" si="5" ref="Z36:AE36">Z8</f>
        <v>79203</v>
      </c>
      <c r="AA36" s="117">
        <f t="shared" si="5"/>
        <v>78909</v>
      </c>
      <c r="AB36" s="117">
        <f t="shared" si="5"/>
        <v>87244</v>
      </c>
      <c r="AC36" s="117">
        <f t="shared" si="5"/>
        <v>87817</v>
      </c>
      <c r="AD36" s="117">
        <f t="shared" si="5"/>
        <v>83139</v>
      </c>
      <c r="AE36" s="120">
        <f t="shared" si="5"/>
        <v>87100</v>
      </c>
    </row>
    <row r="37" spans="1:31" ht="15">
      <c r="A37" s="92" t="s">
        <v>4</v>
      </c>
      <c r="B37" s="35" t="s">
        <v>14</v>
      </c>
      <c r="C37" s="25">
        <f aca="true" t="shared" si="6" ref="C37:E38">C11</f>
        <v>48882</v>
      </c>
      <c r="D37" s="25">
        <f t="shared" si="6"/>
        <v>51943</v>
      </c>
      <c r="E37" s="25">
        <f t="shared" si="6"/>
        <v>57134</v>
      </c>
      <c r="F37" s="25">
        <f aca="true" t="shared" si="7" ref="F37:H38">F11</f>
        <v>56406</v>
      </c>
      <c r="G37" s="25">
        <f t="shared" si="7"/>
        <v>57421</v>
      </c>
      <c r="H37" s="25">
        <f t="shared" si="7"/>
        <v>43356</v>
      </c>
      <c r="I37" s="25">
        <f aca="true" t="shared" si="8" ref="I37:K38">I11</f>
        <v>42866</v>
      </c>
      <c r="J37" s="25">
        <f t="shared" si="8"/>
        <v>53230</v>
      </c>
      <c r="K37" s="25">
        <f t="shared" si="8"/>
        <v>62098</v>
      </c>
      <c r="L37" s="25">
        <f aca="true" t="shared" si="9" ref="L37:R38">L11</f>
        <v>59475</v>
      </c>
      <c r="M37" s="25">
        <f t="shared" si="9"/>
        <v>57596</v>
      </c>
      <c r="N37" s="25">
        <f>N11</f>
        <v>52979</v>
      </c>
      <c r="O37" s="25">
        <f t="shared" si="9"/>
        <v>62958</v>
      </c>
      <c r="P37" s="25">
        <f>P11</f>
        <v>57783</v>
      </c>
      <c r="Q37" s="25">
        <f t="shared" si="9"/>
        <v>50390</v>
      </c>
      <c r="R37" s="25">
        <f t="shared" si="9"/>
        <v>60418</v>
      </c>
      <c r="S37" s="25">
        <f aca="true" t="shared" si="10" ref="S37:U38">S11</f>
        <v>27170</v>
      </c>
      <c r="T37" s="25">
        <f t="shared" si="10"/>
        <v>35692</v>
      </c>
      <c r="U37" s="25">
        <f t="shared" si="10"/>
        <v>42659</v>
      </c>
      <c r="V37" s="25">
        <f aca="true" t="shared" si="11" ref="V37:Y38">V11</f>
        <v>60052</v>
      </c>
      <c r="W37" s="25">
        <f t="shared" si="11"/>
        <v>67106</v>
      </c>
      <c r="X37" s="25">
        <f t="shared" si="11"/>
        <v>57193</v>
      </c>
      <c r="Y37" s="25">
        <f t="shared" si="11"/>
        <v>38552</v>
      </c>
      <c r="Z37" s="25">
        <f aca="true" t="shared" si="12" ref="Z37:AE38">Z11</f>
        <v>54615</v>
      </c>
      <c r="AA37" s="25">
        <f t="shared" si="12"/>
        <v>64073</v>
      </c>
      <c r="AB37" s="25">
        <f t="shared" si="12"/>
        <v>54170</v>
      </c>
      <c r="AC37" s="25">
        <f t="shared" si="12"/>
        <v>61458</v>
      </c>
      <c r="AD37" s="25">
        <f t="shared" si="12"/>
        <v>69055</v>
      </c>
      <c r="AE37" s="86">
        <f t="shared" si="12"/>
        <v>54570</v>
      </c>
    </row>
    <row r="38" spans="1:31" ht="15">
      <c r="A38" s="93" t="s">
        <v>5</v>
      </c>
      <c r="B38" s="36" t="s">
        <v>14</v>
      </c>
      <c r="C38" s="27">
        <f t="shared" si="6"/>
        <v>104027</v>
      </c>
      <c r="D38" s="27">
        <f t="shared" si="6"/>
        <v>110643</v>
      </c>
      <c r="E38" s="27">
        <f t="shared" si="6"/>
        <v>117972</v>
      </c>
      <c r="F38" s="27">
        <f t="shared" si="7"/>
        <v>103560</v>
      </c>
      <c r="G38" s="27">
        <f t="shared" si="7"/>
        <v>102152</v>
      </c>
      <c r="H38" s="27">
        <f t="shared" si="7"/>
        <v>100956</v>
      </c>
      <c r="I38" s="27">
        <f t="shared" si="8"/>
        <v>115884</v>
      </c>
      <c r="J38" s="27">
        <f t="shared" si="8"/>
        <v>98469</v>
      </c>
      <c r="K38" s="27">
        <f t="shared" si="8"/>
        <v>119811</v>
      </c>
      <c r="L38" s="27">
        <f t="shared" si="9"/>
        <v>115552</v>
      </c>
      <c r="M38" s="27">
        <f t="shared" si="9"/>
        <v>101838</v>
      </c>
      <c r="N38" s="27">
        <f t="shared" si="9"/>
        <v>105091</v>
      </c>
      <c r="O38" s="27">
        <f t="shared" si="9"/>
        <v>114281</v>
      </c>
      <c r="P38" s="27">
        <f t="shared" si="9"/>
        <v>102923</v>
      </c>
      <c r="Q38" s="27">
        <f t="shared" si="9"/>
        <v>115422</v>
      </c>
      <c r="R38" s="27">
        <f t="shared" si="9"/>
        <v>121280</v>
      </c>
      <c r="S38" s="27">
        <f t="shared" si="10"/>
        <v>109485</v>
      </c>
      <c r="T38" s="27">
        <f t="shared" si="10"/>
        <v>98157</v>
      </c>
      <c r="U38" s="27">
        <f t="shared" si="10"/>
        <v>107023</v>
      </c>
      <c r="V38" s="27">
        <f t="shared" si="11"/>
        <v>124958</v>
      </c>
      <c r="W38" s="27">
        <f t="shared" si="11"/>
        <v>112953</v>
      </c>
      <c r="X38" s="27">
        <f t="shared" si="11"/>
        <v>117163</v>
      </c>
      <c r="Y38" s="27">
        <f t="shared" si="11"/>
        <v>136003</v>
      </c>
      <c r="Z38" s="27">
        <f t="shared" si="12"/>
        <v>135234</v>
      </c>
      <c r="AA38" s="27">
        <f t="shared" si="12"/>
        <v>150222</v>
      </c>
      <c r="AB38" s="27">
        <f t="shared" si="12"/>
        <v>134336</v>
      </c>
      <c r="AC38" s="27">
        <f t="shared" si="12"/>
        <v>109910</v>
      </c>
      <c r="AD38" s="27">
        <f t="shared" si="12"/>
        <v>120630</v>
      </c>
      <c r="AE38" s="87">
        <f t="shared" si="12"/>
        <v>136658</v>
      </c>
    </row>
    <row r="39" spans="1:31" ht="15">
      <c r="A39" s="94" t="s">
        <v>2</v>
      </c>
      <c r="B39" s="37" t="s">
        <v>14</v>
      </c>
      <c r="C39" s="29">
        <f>SUM(C9:C10,C13:C25)</f>
        <v>313264</v>
      </c>
      <c r="D39" s="29">
        <f aca="true" t="shared" si="13" ref="D39:R39">SUM(D9:D10,D13:D25)</f>
        <v>297393</v>
      </c>
      <c r="E39" s="29">
        <f t="shared" si="13"/>
        <v>302929</v>
      </c>
      <c r="F39" s="29">
        <f t="shared" si="13"/>
        <v>305919</v>
      </c>
      <c r="G39" s="29">
        <f t="shared" si="13"/>
        <v>309303</v>
      </c>
      <c r="H39" s="29">
        <f t="shared" si="13"/>
        <v>303719</v>
      </c>
      <c r="I39" s="29">
        <f t="shared" si="13"/>
        <v>304330</v>
      </c>
      <c r="J39" s="29">
        <f t="shared" si="13"/>
        <v>316031</v>
      </c>
      <c r="K39" s="29">
        <f t="shared" si="13"/>
        <v>307744</v>
      </c>
      <c r="L39" s="29">
        <f t="shared" si="13"/>
        <v>297276</v>
      </c>
      <c r="M39" s="29">
        <f t="shared" si="13"/>
        <v>296210</v>
      </c>
      <c r="N39" s="29">
        <f t="shared" si="13"/>
        <v>322207</v>
      </c>
      <c r="O39" s="29">
        <f t="shared" si="13"/>
        <v>298998</v>
      </c>
      <c r="P39" s="29">
        <f t="shared" si="13"/>
        <v>314212</v>
      </c>
      <c r="Q39" s="29">
        <f t="shared" si="13"/>
        <v>304475</v>
      </c>
      <c r="R39" s="29">
        <f t="shared" si="13"/>
        <v>295578</v>
      </c>
      <c r="S39" s="29">
        <f aca="true" t="shared" si="14" ref="S39:Y39">SUM(S9:S10,S13:S25)</f>
        <v>257249</v>
      </c>
      <c r="T39" s="29">
        <f t="shared" si="14"/>
        <v>320372</v>
      </c>
      <c r="U39" s="29">
        <f t="shared" si="14"/>
        <v>292714</v>
      </c>
      <c r="V39" s="29">
        <f t="shared" si="14"/>
        <v>308168</v>
      </c>
      <c r="W39" s="29">
        <f t="shared" si="14"/>
        <v>294095</v>
      </c>
      <c r="X39" s="29">
        <f t="shared" si="14"/>
        <v>327187</v>
      </c>
      <c r="Y39" s="29">
        <f t="shared" si="14"/>
        <v>338338</v>
      </c>
      <c r="Z39" s="29">
        <f aca="true" t="shared" si="15" ref="Z39:AE39">SUM(Z9:Z10,Z13:Z25)</f>
        <v>335415</v>
      </c>
      <c r="AA39" s="29">
        <f t="shared" si="15"/>
        <v>344218</v>
      </c>
      <c r="AB39" s="29">
        <f t="shared" si="15"/>
        <v>347989</v>
      </c>
      <c r="AC39" s="29">
        <f t="shared" si="15"/>
        <v>349683</v>
      </c>
      <c r="AD39" s="29">
        <f t="shared" si="15"/>
        <v>347918</v>
      </c>
      <c r="AE39" s="85">
        <f t="shared" si="15"/>
        <v>354885</v>
      </c>
    </row>
    <row r="40" spans="1:31" ht="15">
      <c r="A40" s="95" t="s">
        <v>6</v>
      </c>
      <c r="B40" s="73" t="s">
        <v>14</v>
      </c>
      <c r="C40" s="66">
        <f>SUM(C6:C7,C26:C27)</f>
        <v>11128</v>
      </c>
      <c r="D40" s="66">
        <f aca="true" t="shared" si="16" ref="D40:R40">SUM(D6:D7,D26:D27)</f>
        <v>13949</v>
      </c>
      <c r="E40" s="66">
        <f t="shared" si="16"/>
        <v>8034</v>
      </c>
      <c r="F40" s="66">
        <f t="shared" si="16"/>
        <v>21579</v>
      </c>
      <c r="G40" s="66">
        <f t="shared" si="16"/>
        <v>19040</v>
      </c>
      <c r="H40" s="66">
        <f t="shared" si="16"/>
        <v>23245</v>
      </c>
      <c r="I40" s="66">
        <f t="shared" si="16"/>
        <v>8880</v>
      </c>
      <c r="J40" s="66">
        <f t="shared" si="16"/>
        <v>21602</v>
      </c>
      <c r="K40" s="66">
        <f t="shared" si="16"/>
        <v>23886</v>
      </c>
      <c r="L40" s="66">
        <f t="shared" si="16"/>
        <v>22545</v>
      </c>
      <c r="M40" s="66">
        <f t="shared" si="16"/>
        <v>10515</v>
      </c>
      <c r="N40" s="66">
        <f t="shared" si="16"/>
        <v>9887</v>
      </c>
      <c r="O40" s="66">
        <f>SUM(O6:O7,O26:O27)</f>
        <v>16112</v>
      </c>
      <c r="P40" s="66">
        <f t="shared" si="16"/>
        <v>16370</v>
      </c>
      <c r="Q40" s="66">
        <f t="shared" si="16"/>
        <v>13717</v>
      </c>
      <c r="R40" s="66">
        <f t="shared" si="16"/>
        <v>9773</v>
      </c>
      <c r="S40" s="66">
        <f aca="true" t="shared" si="17" ref="S40:Y40">SUM(S6:S7,S26:S27)</f>
        <v>11609</v>
      </c>
      <c r="T40" s="66">
        <f t="shared" si="17"/>
        <v>15188</v>
      </c>
      <c r="U40" s="66">
        <f t="shared" si="17"/>
        <v>19581</v>
      </c>
      <c r="V40" s="66">
        <f t="shared" si="17"/>
        <v>15856</v>
      </c>
      <c r="W40" s="66">
        <f t="shared" si="17"/>
        <v>20349</v>
      </c>
      <c r="X40" s="66">
        <f t="shared" si="17"/>
        <v>16150</v>
      </c>
      <c r="Y40" s="66">
        <f t="shared" si="17"/>
        <v>14669</v>
      </c>
      <c r="Z40" s="66">
        <f aca="true" t="shared" si="18" ref="Z40:AE40">SUM(Z6:Z7,Z26:Z27)</f>
        <v>15817</v>
      </c>
      <c r="AA40" s="66">
        <f t="shared" si="18"/>
        <v>10280</v>
      </c>
      <c r="AB40" s="66">
        <f t="shared" si="18"/>
        <v>13966</v>
      </c>
      <c r="AC40" s="66">
        <f t="shared" si="18"/>
        <v>10924</v>
      </c>
      <c r="AD40" s="66">
        <f t="shared" si="18"/>
        <v>9882</v>
      </c>
      <c r="AE40" s="83">
        <f t="shared" si="18"/>
        <v>6216</v>
      </c>
    </row>
    <row r="41" spans="1:31" ht="15">
      <c r="A41" s="78" t="s">
        <v>1</v>
      </c>
      <c r="B41" s="80" t="s">
        <v>14</v>
      </c>
      <c r="C41" s="81">
        <f aca="true" t="shared" si="19" ref="C41:H41">SUM(C36:C40)</f>
        <v>545034</v>
      </c>
      <c r="D41" s="81">
        <f t="shared" si="19"/>
        <v>554103</v>
      </c>
      <c r="E41" s="81">
        <f t="shared" si="19"/>
        <v>575375</v>
      </c>
      <c r="F41" s="81">
        <f t="shared" si="19"/>
        <v>554680</v>
      </c>
      <c r="G41" s="81">
        <f t="shared" si="19"/>
        <v>556991</v>
      </c>
      <c r="H41" s="81">
        <f t="shared" si="19"/>
        <v>553267</v>
      </c>
      <c r="I41" s="81">
        <f aca="true" t="shared" si="20" ref="I41:O41">SUM(I36:I40)</f>
        <v>556683</v>
      </c>
      <c r="J41" s="81">
        <f t="shared" si="20"/>
        <v>575824</v>
      </c>
      <c r="K41" s="81">
        <f t="shared" si="20"/>
        <v>569941</v>
      </c>
      <c r="L41" s="81">
        <f t="shared" si="20"/>
        <v>571189</v>
      </c>
      <c r="M41" s="81">
        <f t="shared" si="20"/>
        <v>531908</v>
      </c>
      <c r="N41" s="81">
        <f t="shared" si="20"/>
        <v>546969</v>
      </c>
      <c r="O41" s="81">
        <f t="shared" si="20"/>
        <v>558847</v>
      </c>
      <c r="P41" s="81">
        <f aca="true" t="shared" si="21" ref="P41:V41">SUM(P36:P40)</f>
        <v>555328</v>
      </c>
      <c r="Q41" s="81">
        <f t="shared" si="21"/>
        <v>555655</v>
      </c>
      <c r="R41" s="81">
        <f t="shared" si="21"/>
        <v>553394</v>
      </c>
      <c r="S41" s="81">
        <f t="shared" si="21"/>
        <v>467058</v>
      </c>
      <c r="T41" s="81">
        <f t="shared" si="21"/>
        <v>546973</v>
      </c>
      <c r="U41" s="81">
        <f t="shared" si="21"/>
        <v>534410</v>
      </c>
      <c r="V41" s="118">
        <f t="shared" si="21"/>
        <v>583496</v>
      </c>
      <c r="W41" s="118">
        <f aca="true" t="shared" si="22" ref="W41:AE41">SUM(W36:W40)</f>
        <v>585221</v>
      </c>
      <c r="X41" s="118">
        <f t="shared" si="22"/>
        <v>611686</v>
      </c>
      <c r="Y41" s="118">
        <f t="shared" si="22"/>
        <v>613875</v>
      </c>
      <c r="Z41" s="118">
        <f t="shared" si="22"/>
        <v>620284</v>
      </c>
      <c r="AA41" s="81">
        <f t="shared" si="22"/>
        <v>647702</v>
      </c>
      <c r="AB41" s="81">
        <f t="shared" si="22"/>
        <v>637705</v>
      </c>
      <c r="AC41" s="81">
        <f t="shared" si="22"/>
        <v>619792</v>
      </c>
      <c r="AD41" s="81">
        <f t="shared" si="22"/>
        <v>630624</v>
      </c>
      <c r="AE41" s="88">
        <f t="shared" si="22"/>
        <v>639429</v>
      </c>
    </row>
    <row r="42" spans="1:26" ht="15">
      <c r="A42" s="14" t="s">
        <v>15</v>
      </c>
      <c r="B42" s="30"/>
      <c r="C42" s="31"/>
      <c r="D42" s="31"/>
      <c r="E42" s="31"/>
      <c r="F42" s="31"/>
      <c r="G42" s="33"/>
      <c r="N42" s="69"/>
      <c r="O42" s="69"/>
      <c r="P42" s="69"/>
      <c r="Q42" s="69"/>
      <c r="R42" s="70"/>
      <c r="V42" s="119"/>
      <c r="W42" s="119"/>
      <c r="X42" s="119"/>
      <c r="Y42" s="119"/>
      <c r="Z42" s="119"/>
    </row>
    <row r="43" spans="1:26" ht="15">
      <c r="A43" s="32"/>
      <c r="B43" s="30"/>
      <c r="C43" s="38"/>
      <c r="D43" s="38"/>
      <c r="E43" s="38"/>
      <c r="F43" s="38"/>
      <c r="G43" s="33"/>
      <c r="X43" s="75"/>
      <c r="Y43" s="75"/>
      <c r="Z43" s="75"/>
    </row>
    <row r="44" spans="1:7" ht="15">
      <c r="A44" s="15" t="s">
        <v>43</v>
      </c>
      <c r="B44" s="30"/>
      <c r="C44" s="33"/>
      <c r="D44" s="33"/>
      <c r="E44" s="33"/>
      <c r="F44" s="33"/>
      <c r="G44" s="33"/>
    </row>
    <row r="45" spans="1:7" ht="15">
      <c r="A45" s="15" t="s">
        <v>19</v>
      </c>
      <c r="B45" s="30"/>
      <c r="C45" s="33"/>
      <c r="D45" s="33"/>
      <c r="E45" s="33"/>
      <c r="F45" s="33"/>
      <c r="G45" s="33"/>
    </row>
    <row r="46" spans="1:7" ht="14.25" customHeight="1">
      <c r="A46" s="19" t="s">
        <v>73</v>
      </c>
      <c r="B46" s="39"/>
      <c r="C46" s="33"/>
      <c r="D46" s="33"/>
      <c r="E46" s="33"/>
      <c r="F46" s="33"/>
      <c r="G46" s="33"/>
    </row>
    <row r="47" spans="1:7" ht="14.25" customHeight="1">
      <c r="A47" s="19" t="s">
        <v>0</v>
      </c>
      <c r="B47" s="39"/>
      <c r="C47" s="33"/>
      <c r="D47" s="33"/>
      <c r="E47" s="33"/>
      <c r="F47" s="33"/>
      <c r="G47" s="33"/>
    </row>
    <row r="48" spans="1:12" ht="7.5" customHeight="1">
      <c r="A48" s="40"/>
      <c r="B48" s="39"/>
      <c r="C48" s="33"/>
      <c r="D48" s="33"/>
      <c r="E48" s="33"/>
      <c r="F48" s="33"/>
      <c r="G48" s="33"/>
      <c r="K48" s="75"/>
      <c r="L48" s="75"/>
    </row>
    <row r="49" spans="1:31" ht="15">
      <c r="A49" s="78" t="s">
        <v>21</v>
      </c>
      <c r="B49" s="79" t="s">
        <v>13</v>
      </c>
      <c r="C49" s="79" t="s">
        <v>47</v>
      </c>
      <c r="D49" s="79" t="s">
        <v>48</v>
      </c>
      <c r="E49" s="79" t="s">
        <v>49</v>
      </c>
      <c r="F49" s="79" t="s">
        <v>50</v>
      </c>
      <c r="G49" s="79" t="s">
        <v>51</v>
      </c>
      <c r="H49" s="79" t="s">
        <v>52</v>
      </c>
      <c r="I49" s="79" t="s">
        <v>53</v>
      </c>
      <c r="J49" s="79" t="s">
        <v>54</v>
      </c>
      <c r="K49" s="79" t="s">
        <v>56</v>
      </c>
      <c r="L49" s="79" t="s">
        <v>57</v>
      </c>
      <c r="M49" s="79" t="s">
        <v>58</v>
      </c>
      <c r="N49" s="79" t="s">
        <v>59</v>
      </c>
      <c r="O49" s="79" t="s">
        <v>60</v>
      </c>
      <c r="P49" s="79" t="s">
        <v>61</v>
      </c>
      <c r="Q49" s="79" t="s">
        <v>62</v>
      </c>
      <c r="R49" s="79" t="s">
        <v>63</v>
      </c>
      <c r="S49" s="79" t="s">
        <v>64</v>
      </c>
      <c r="T49" s="79" t="s">
        <v>65</v>
      </c>
      <c r="U49" s="79" t="s">
        <v>66</v>
      </c>
      <c r="V49" s="79" t="s">
        <v>67</v>
      </c>
      <c r="W49" s="79" t="s">
        <v>68</v>
      </c>
      <c r="X49" s="79" t="s">
        <v>69</v>
      </c>
      <c r="Y49" s="79" t="s">
        <v>70</v>
      </c>
      <c r="Z49" s="79" t="s">
        <v>71</v>
      </c>
      <c r="AA49" s="79" t="s">
        <v>72</v>
      </c>
      <c r="AB49" s="79" t="s">
        <v>74</v>
      </c>
      <c r="AC49" s="79" t="s">
        <v>75</v>
      </c>
      <c r="AD49" s="79" t="s">
        <v>76</v>
      </c>
      <c r="AE49" s="82" t="s">
        <v>77</v>
      </c>
    </row>
    <row r="50" spans="1:31" ht="15">
      <c r="A50" s="91" t="s">
        <v>3</v>
      </c>
      <c r="B50" s="22" t="s">
        <v>14</v>
      </c>
      <c r="C50" s="76">
        <f>C36/$C$41*100</f>
        <v>12.427298113512185</v>
      </c>
      <c r="D50" s="67">
        <f>D36/$D$41*100</f>
        <v>14.469331514176966</v>
      </c>
      <c r="E50" s="67">
        <f>E36/$E$41*100</f>
        <v>15.521355637627634</v>
      </c>
      <c r="F50" s="67">
        <f aca="true" t="shared" si="23" ref="F50:F55">F36/$F$41*100</f>
        <v>12.11797793322276</v>
      </c>
      <c r="G50" s="67">
        <f aca="true" t="shared" si="24" ref="G50:G55">G36/$G$41*100</f>
        <v>12.40145711510599</v>
      </c>
      <c r="H50" s="67">
        <f aca="true" t="shared" si="25" ref="H50:H55">H36/$H$41*100</f>
        <v>14.819427148194272</v>
      </c>
      <c r="I50" s="67">
        <f aca="true" t="shared" si="26" ref="I50:I55">I36/$I$41*100</f>
        <v>15.219254045839373</v>
      </c>
      <c r="J50" s="67">
        <f aca="true" t="shared" si="27" ref="J50:J55">J36/$J$41*100</f>
        <v>15.020561838339495</v>
      </c>
      <c r="K50" s="67">
        <f aca="true" t="shared" si="28" ref="K50:K55">K36/$K$41*100</f>
        <v>9.896112053703805</v>
      </c>
      <c r="L50" s="67">
        <f aca="true" t="shared" si="29" ref="L50:L55">L36/$L$41*100</f>
        <v>13.365278392966252</v>
      </c>
      <c r="M50" s="67">
        <f aca="true" t="shared" si="30" ref="M50:M55">M36/$M$41*100</f>
        <v>12.36097219819969</v>
      </c>
      <c r="N50" s="67">
        <f aca="true" t="shared" si="31" ref="N50:N55">N36/$N$41*100</f>
        <v>10.385414895542526</v>
      </c>
      <c r="O50" s="67">
        <f aca="true" t="shared" si="32" ref="O50:O55">O36/$O$41*100</f>
        <v>11.899142341284824</v>
      </c>
      <c r="P50" s="67">
        <f aca="true" t="shared" si="33" ref="P50:P55">P36/$P$41*100</f>
        <v>11.53192347585571</v>
      </c>
      <c r="Q50" s="67">
        <f aca="true" t="shared" si="34" ref="Q50:Q55">Q36/$Q$41*100</f>
        <v>12.894871817944589</v>
      </c>
      <c r="R50" s="67">
        <f>R36/R$41*100</f>
        <v>11.988745812206131</v>
      </c>
      <c r="S50" s="67">
        <f>S36/S$41*100</f>
        <v>13.177164292229229</v>
      </c>
      <c r="T50" s="67">
        <f>T36/T$41*100</f>
        <v>14.18059026679562</v>
      </c>
      <c r="U50" s="67">
        <f>U36/U$41*100</f>
        <v>13.553825714339176</v>
      </c>
      <c r="V50" s="67">
        <f aca="true" t="shared" si="35" ref="V50:W55">V36/V$41*100</f>
        <v>12.761355690527443</v>
      </c>
      <c r="W50" s="67">
        <f t="shared" si="35"/>
        <v>15.501494307278788</v>
      </c>
      <c r="X50" s="67">
        <f aca="true" t="shared" si="36" ref="X50:AA55">X36/X$41*100</f>
        <v>15.36621730757284</v>
      </c>
      <c r="Y50" s="67">
        <f t="shared" si="36"/>
        <v>14.060354306658521</v>
      </c>
      <c r="Z50" s="67">
        <f t="shared" si="36"/>
        <v>12.768828472119223</v>
      </c>
      <c r="AA50" s="67">
        <f t="shared" si="36"/>
        <v>12.18291745277921</v>
      </c>
      <c r="AB50" s="67">
        <f aca="true" t="shared" si="37" ref="AB50:AE55">AB36/AB$41*100</f>
        <v>13.680933974173012</v>
      </c>
      <c r="AC50" s="67">
        <f t="shared" si="37"/>
        <v>14.168785657123681</v>
      </c>
      <c r="AD50" s="67">
        <f t="shared" si="37"/>
        <v>13.183608616227737</v>
      </c>
      <c r="AE50" s="127">
        <f t="shared" si="37"/>
        <v>13.621527956974115</v>
      </c>
    </row>
    <row r="51" spans="1:31" ht="15">
      <c r="A51" s="92" t="s">
        <v>4</v>
      </c>
      <c r="B51" s="24" t="s">
        <v>14</v>
      </c>
      <c r="C51" s="42">
        <f>C37/$C$41*100</f>
        <v>8.968614802012352</v>
      </c>
      <c r="D51" s="59">
        <f>D37/$D$41*100</f>
        <v>9.374249913824686</v>
      </c>
      <c r="E51" s="59">
        <f>E37/$E$41*100</f>
        <v>9.92987182272431</v>
      </c>
      <c r="F51" s="59">
        <f t="shared" si="23"/>
        <v>10.169106511862696</v>
      </c>
      <c r="G51" s="59">
        <f t="shared" si="24"/>
        <v>10.309143235707579</v>
      </c>
      <c r="H51" s="59">
        <f t="shared" si="25"/>
        <v>7.836361105939808</v>
      </c>
      <c r="I51" s="59">
        <f t="shared" si="26"/>
        <v>7.700253106345982</v>
      </c>
      <c r="J51" s="59">
        <f t="shared" si="27"/>
        <v>9.24414404401345</v>
      </c>
      <c r="K51" s="59">
        <f t="shared" si="28"/>
        <v>10.89551374615969</v>
      </c>
      <c r="L51" s="59">
        <f t="shared" si="29"/>
        <v>10.41249043661555</v>
      </c>
      <c r="M51" s="59">
        <f t="shared" si="30"/>
        <v>10.8281883333208</v>
      </c>
      <c r="N51" s="59">
        <f t="shared" si="31"/>
        <v>9.685923699514962</v>
      </c>
      <c r="O51" s="59">
        <f t="shared" si="32"/>
        <v>11.265695261851635</v>
      </c>
      <c r="P51" s="59">
        <f t="shared" si="33"/>
        <v>10.40520197072721</v>
      </c>
      <c r="Q51" s="59">
        <f t="shared" si="34"/>
        <v>9.068576724766267</v>
      </c>
      <c r="R51" s="59">
        <f aca="true" t="shared" si="38" ref="R51:S55">R37/R$41*100</f>
        <v>10.9177186597614</v>
      </c>
      <c r="S51" s="59">
        <f t="shared" si="38"/>
        <v>5.81726466520218</v>
      </c>
      <c r="T51" s="59">
        <f aca="true" t="shared" si="39" ref="T51:U55">T37/T$41*100</f>
        <v>6.52536779694793</v>
      </c>
      <c r="U51" s="59">
        <f t="shared" si="39"/>
        <v>7.982447933234782</v>
      </c>
      <c r="V51" s="59">
        <f t="shared" si="35"/>
        <v>10.29175864101896</v>
      </c>
      <c r="W51" s="59">
        <f t="shared" si="35"/>
        <v>11.466779216740344</v>
      </c>
      <c r="X51" s="59">
        <f t="shared" si="36"/>
        <v>9.350058690243033</v>
      </c>
      <c r="Y51" s="59">
        <f t="shared" si="36"/>
        <v>6.280105884748524</v>
      </c>
      <c r="Z51" s="59">
        <f t="shared" si="36"/>
        <v>8.804837783982821</v>
      </c>
      <c r="AA51" s="59">
        <f t="shared" si="36"/>
        <v>9.892357905333007</v>
      </c>
      <c r="AB51" s="59">
        <f t="shared" si="37"/>
        <v>8.494523329752786</v>
      </c>
      <c r="AC51" s="59">
        <f t="shared" si="37"/>
        <v>9.915907272117098</v>
      </c>
      <c r="AD51" s="59">
        <f t="shared" si="37"/>
        <v>10.950265134216268</v>
      </c>
      <c r="AE51" s="96">
        <f t="shared" si="37"/>
        <v>8.53417658567253</v>
      </c>
    </row>
    <row r="52" spans="1:31" ht="15">
      <c r="A52" s="93" t="s">
        <v>5</v>
      </c>
      <c r="B52" s="26" t="s">
        <v>14</v>
      </c>
      <c r="C52" s="43">
        <f>C38/$C$41*100</f>
        <v>19.086332228815085</v>
      </c>
      <c r="D52" s="60">
        <f>D38/$D$41*100</f>
        <v>19.967948197356808</v>
      </c>
      <c r="E52" s="60">
        <f>E38/$E$41*100</f>
        <v>20.50349771887899</v>
      </c>
      <c r="F52" s="60">
        <f t="shared" si="23"/>
        <v>18.670224273454966</v>
      </c>
      <c r="G52" s="60">
        <f t="shared" si="24"/>
        <v>18.33997317730448</v>
      </c>
      <c r="H52" s="60">
        <f t="shared" si="25"/>
        <v>18.247247712225743</v>
      </c>
      <c r="I52" s="60">
        <f t="shared" si="26"/>
        <v>20.816874235426624</v>
      </c>
      <c r="J52" s="60">
        <f t="shared" si="27"/>
        <v>17.10053766428631</v>
      </c>
      <c r="K52" s="60">
        <f t="shared" si="28"/>
        <v>21.021649609345527</v>
      </c>
      <c r="L52" s="60">
        <f t="shared" si="29"/>
        <v>20.230081461652798</v>
      </c>
      <c r="M52" s="60">
        <f t="shared" si="30"/>
        <v>19.145792129465995</v>
      </c>
      <c r="N52" s="60">
        <f t="shared" si="31"/>
        <v>19.213337501759696</v>
      </c>
      <c r="O52" s="60">
        <f t="shared" si="32"/>
        <v>20.449425334662262</v>
      </c>
      <c r="P52" s="60">
        <f t="shared" si="33"/>
        <v>18.533731416388154</v>
      </c>
      <c r="Q52" s="60">
        <f t="shared" si="34"/>
        <v>20.772241768723397</v>
      </c>
      <c r="R52" s="60">
        <f t="shared" si="38"/>
        <v>21.915669486839395</v>
      </c>
      <c r="S52" s="60">
        <f t="shared" si="38"/>
        <v>23.44141412843801</v>
      </c>
      <c r="T52" s="60">
        <f t="shared" si="39"/>
        <v>17.94549273912972</v>
      </c>
      <c r="U52" s="60">
        <f t="shared" si="39"/>
        <v>20.026384236821915</v>
      </c>
      <c r="V52" s="60">
        <f t="shared" si="35"/>
        <v>21.41539959142822</v>
      </c>
      <c r="W52" s="60">
        <f t="shared" si="35"/>
        <v>19.300913671929067</v>
      </c>
      <c r="X52" s="60">
        <f t="shared" si="36"/>
        <v>19.154108480494894</v>
      </c>
      <c r="Y52" s="60">
        <f t="shared" si="36"/>
        <v>22.154836082264303</v>
      </c>
      <c r="Z52" s="60">
        <f t="shared" si="36"/>
        <v>21.80194878475021</v>
      </c>
      <c r="AA52" s="60">
        <f t="shared" si="36"/>
        <v>23.19307335780961</v>
      </c>
      <c r="AB52" s="60">
        <f t="shared" si="37"/>
        <v>21.065539708799523</v>
      </c>
      <c r="AC52" s="60">
        <f t="shared" si="37"/>
        <v>17.733368613986627</v>
      </c>
      <c r="AD52" s="60">
        <f t="shared" si="37"/>
        <v>19.128672552899985</v>
      </c>
      <c r="AE52" s="97">
        <f t="shared" si="37"/>
        <v>21.371880224387695</v>
      </c>
    </row>
    <row r="53" spans="1:31" ht="15">
      <c r="A53" s="94" t="s">
        <v>2</v>
      </c>
      <c r="B53" s="44" t="s">
        <v>14</v>
      </c>
      <c r="C53" s="45">
        <f>C39/$C$41*100</f>
        <v>57.4760473658524</v>
      </c>
      <c r="D53" s="61">
        <f>D39/$D$41*100</f>
        <v>53.671068375374254</v>
      </c>
      <c r="E53" s="61">
        <f>E39/$E$41*100</f>
        <v>52.64896806430589</v>
      </c>
      <c r="F53" s="61">
        <f t="shared" si="23"/>
        <v>55.15234008797866</v>
      </c>
      <c r="G53" s="61">
        <f t="shared" si="24"/>
        <v>55.531058850143</v>
      </c>
      <c r="H53" s="61">
        <f t="shared" si="25"/>
        <v>54.89555675650274</v>
      </c>
      <c r="I53" s="61">
        <f t="shared" si="26"/>
        <v>54.66845583572698</v>
      </c>
      <c r="J53" s="61">
        <f t="shared" si="27"/>
        <v>54.88326294145433</v>
      </c>
      <c r="K53" s="61">
        <f t="shared" si="28"/>
        <v>53.99576447386659</v>
      </c>
      <c r="L53" s="61">
        <f t="shared" si="29"/>
        <v>52.04511991652501</v>
      </c>
      <c r="M53" s="61">
        <f t="shared" si="30"/>
        <v>55.68820171909428</v>
      </c>
      <c r="N53" s="61">
        <f t="shared" si="31"/>
        <v>58.90772603200547</v>
      </c>
      <c r="O53" s="61">
        <f t="shared" si="32"/>
        <v>53.50265815151553</v>
      </c>
      <c r="P53" s="61">
        <f t="shared" si="33"/>
        <v>56.58133571510891</v>
      </c>
      <c r="Q53" s="61">
        <f t="shared" si="34"/>
        <v>54.79569157120875</v>
      </c>
      <c r="R53" s="61">
        <f t="shared" si="38"/>
        <v>53.411854844830266</v>
      </c>
      <c r="S53" s="61">
        <f>S39/S$41*100</f>
        <v>55.078598375362375</v>
      </c>
      <c r="T53" s="61">
        <f t="shared" si="39"/>
        <v>58.5718125026281</v>
      </c>
      <c r="U53" s="61">
        <f t="shared" si="39"/>
        <v>54.77330139780319</v>
      </c>
      <c r="V53" s="61">
        <f t="shared" si="35"/>
        <v>52.81407241866268</v>
      </c>
      <c r="W53" s="61">
        <f t="shared" si="35"/>
        <v>50.253664854815526</v>
      </c>
      <c r="X53" s="61">
        <f t="shared" si="36"/>
        <v>53.48937199805128</v>
      </c>
      <c r="Y53" s="61">
        <f t="shared" si="36"/>
        <v>55.11512930156791</v>
      </c>
      <c r="Z53" s="61">
        <f t="shared" si="36"/>
        <v>54.0744239735347</v>
      </c>
      <c r="AA53" s="61">
        <f t="shared" si="36"/>
        <v>53.14450163809901</v>
      </c>
      <c r="AB53" s="61">
        <f t="shared" si="37"/>
        <v>54.56896213766554</v>
      </c>
      <c r="AC53" s="61">
        <f t="shared" si="37"/>
        <v>56.41941167359372</v>
      </c>
      <c r="AD53" s="61">
        <f t="shared" si="37"/>
        <v>55.17043436342416</v>
      </c>
      <c r="AE53" s="98">
        <f t="shared" si="37"/>
        <v>55.50029792205233</v>
      </c>
    </row>
    <row r="54" spans="1:31" ht="15">
      <c r="A54" s="95" t="s">
        <v>6</v>
      </c>
      <c r="B54" s="46" t="s">
        <v>14</v>
      </c>
      <c r="C54" s="77">
        <f>C40/$C$41*100</f>
        <v>2.0417074898079752</v>
      </c>
      <c r="D54" s="74">
        <f>D40/$D$41*100</f>
        <v>2.517401999267284</v>
      </c>
      <c r="E54" s="74">
        <f>E40/$E$41*100</f>
        <v>1.3963067564631761</v>
      </c>
      <c r="F54" s="74">
        <f t="shared" si="23"/>
        <v>3.890351193480926</v>
      </c>
      <c r="G54" s="74">
        <f t="shared" si="24"/>
        <v>3.4183676217389514</v>
      </c>
      <c r="H54" s="74">
        <f t="shared" si="25"/>
        <v>4.20140727713744</v>
      </c>
      <c r="I54" s="74">
        <f t="shared" si="26"/>
        <v>1.5951627766610441</v>
      </c>
      <c r="J54" s="74">
        <f t="shared" si="27"/>
        <v>3.751493511906416</v>
      </c>
      <c r="K54" s="74">
        <f t="shared" si="28"/>
        <v>4.1909601169243835</v>
      </c>
      <c r="L54" s="74">
        <f t="shared" si="29"/>
        <v>3.9470297922403965</v>
      </c>
      <c r="M54" s="74">
        <f t="shared" si="30"/>
        <v>1.976845619919234</v>
      </c>
      <c r="N54" s="74">
        <f t="shared" si="31"/>
        <v>1.8075978711773428</v>
      </c>
      <c r="O54" s="74">
        <f t="shared" si="32"/>
        <v>2.883078910685751</v>
      </c>
      <c r="P54" s="74">
        <f t="shared" si="33"/>
        <v>2.9478074219200185</v>
      </c>
      <c r="Q54" s="74">
        <f t="shared" si="34"/>
        <v>2.468618117356993</v>
      </c>
      <c r="R54" s="74">
        <f t="shared" si="38"/>
        <v>1.7660111963628082</v>
      </c>
      <c r="S54" s="74">
        <f>S40/S$41*100</f>
        <v>2.4855585387682044</v>
      </c>
      <c r="T54" s="74">
        <f t="shared" si="39"/>
        <v>2.7767366944986316</v>
      </c>
      <c r="U54" s="74">
        <f t="shared" si="39"/>
        <v>3.664040717800939</v>
      </c>
      <c r="V54" s="74">
        <f t="shared" si="35"/>
        <v>2.7174136583626964</v>
      </c>
      <c r="W54" s="74">
        <f t="shared" si="35"/>
        <v>3.4771479492362714</v>
      </c>
      <c r="X54" s="74">
        <f t="shared" si="36"/>
        <v>2.640243523637945</v>
      </c>
      <c r="Y54" s="74">
        <f t="shared" si="36"/>
        <v>2.389574424760741</v>
      </c>
      <c r="Z54" s="74">
        <f t="shared" si="36"/>
        <v>2.5499609856130414</v>
      </c>
      <c r="AA54" s="74">
        <f t="shared" si="36"/>
        <v>1.5871496459791694</v>
      </c>
      <c r="AB54" s="74">
        <f t="shared" si="37"/>
        <v>2.190040849609145</v>
      </c>
      <c r="AC54" s="74">
        <f t="shared" si="37"/>
        <v>1.762526783178873</v>
      </c>
      <c r="AD54" s="74">
        <f t="shared" si="37"/>
        <v>1.5670193332318467</v>
      </c>
      <c r="AE54" s="99">
        <f t="shared" si="37"/>
        <v>0.9721173109133304</v>
      </c>
    </row>
    <row r="55" spans="1:31" s="6" customFormat="1" ht="15">
      <c r="A55" s="89" t="s">
        <v>1</v>
      </c>
      <c r="B55" s="80" t="s">
        <v>14</v>
      </c>
      <c r="C55" s="90">
        <f>SUM(C50:C54)</f>
        <v>100</v>
      </c>
      <c r="D55" s="81">
        <f>SUM(D50:D54)</f>
        <v>99.99999999999999</v>
      </c>
      <c r="E55" s="81">
        <f>SUM(E50:E54)</f>
        <v>100</v>
      </c>
      <c r="F55" s="81">
        <f t="shared" si="23"/>
        <v>100</v>
      </c>
      <c r="G55" s="81">
        <f t="shared" si="24"/>
        <v>100</v>
      </c>
      <c r="H55" s="81">
        <f t="shared" si="25"/>
        <v>100</v>
      </c>
      <c r="I55" s="81">
        <f t="shared" si="26"/>
        <v>100</v>
      </c>
      <c r="J55" s="81">
        <f t="shared" si="27"/>
        <v>100</v>
      </c>
      <c r="K55" s="81">
        <f t="shared" si="28"/>
        <v>100</v>
      </c>
      <c r="L55" s="81">
        <f t="shared" si="29"/>
        <v>100</v>
      </c>
      <c r="M55" s="81">
        <f t="shared" si="30"/>
        <v>100</v>
      </c>
      <c r="N55" s="81">
        <f t="shared" si="31"/>
        <v>100</v>
      </c>
      <c r="O55" s="81">
        <f t="shared" si="32"/>
        <v>100</v>
      </c>
      <c r="P55" s="81">
        <f t="shared" si="33"/>
        <v>100</v>
      </c>
      <c r="Q55" s="81">
        <f t="shared" si="34"/>
        <v>100</v>
      </c>
      <c r="R55" s="81">
        <f t="shared" si="38"/>
        <v>100</v>
      </c>
      <c r="S55" s="81">
        <f t="shared" si="38"/>
        <v>100</v>
      </c>
      <c r="T55" s="81">
        <f t="shared" si="39"/>
        <v>100</v>
      </c>
      <c r="U55" s="81">
        <f t="shared" si="39"/>
        <v>100</v>
      </c>
      <c r="V55" s="81">
        <f t="shared" si="35"/>
        <v>100</v>
      </c>
      <c r="W55" s="81">
        <f t="shared" si="35"/>
        <v>100</v>
      </c>
      <c r="X55" s="81">
        <f t="shared" si="36"/>
        <v>100</v>
      </c>
      <c r="Y55" s="81">
        <f t="shared" si="36"/>
        <v>100</v>
      </c>
      <c r="Z55" s="81">
        <f t="shared" si="36"/>
        <v>100</v>
      </c>
      <c r="AA55" s="81">
        <f t="shared" si="36"/>
        <v>100</v>
      </c>
      <c r="AB55" s="81">
        <f t="shared" si="37"/>
        <v>100</v>
      </c>
      <c r="AC55" s="81">
        <f t="shared" si="37"/>
        <v>100</v>
      </c>
      <c r="AD55" s="81">
        <f t="shared" si="37"/>
        <v>100</v>
      </c>
      <c r="AE55" s="88">
        <f t="shared" si="37"/>
        <v>100</v>
      </c>
    </row>
    <row r="56" spans="1:22" ht="15">
      <c r="A56" s="14" t="s">
        <v>15</v>
      </c>
      <c r="B56" s="30"/>
      <c r="C56" s="33"/>
      <c r="D56" s="33"/>
      <c r="E56" s="33"/>
      <c r="F56" s="33"/>
      <c r="G56" s="34"/>
      <c r="N56" s="6"/>
      <c r="O56" s="6"/>
      <c r="R56" s="6"/>
      <c r="V56" s="119"/>
    </row>
    <row r="57" spans="1:7" ht="15">
      <c r="A57" s="33"/>
      <c r="B57" s="30"/>
      <c r="C57" s="33"/>
      <c r="D57" s="33"/>
      <c r="E57" s="33"/>
      <c r="F57" s="33"/>
      <c r="G57" s="34"/>
    </row>
    <row r="58" spans="1:7" ht="15">
      <c r="A58" s="41"/>
      <c r="B58" s="30"/>
      <c r="C58" s="41"/>
      <c r="D58" s="41"/>
      <c r="E58" s="41"/>
      <c r="F58" s="41"/>
      <c r="G58" s="34"/>
    </row>
    <row r="59" spans="1:7" ht="15">
      <c r="A59" s="41"/>
      <c r="B59" s="47"/>
      <c r="C59" s="41"/>
      <c r="D59" s="41"/>
      <c r="E59" s="41"/>
      <c r="F59" s="41"/>
      <c r="G59" s="34"/>
    </row>
    <row r="60" spans="1:7" ht="15">
      <c r="A60" s="41"/>
      <c r="B60" s="47"/>
      <c r="C60" s="41"/>
      <c r="D60" s="41"/>
      <c r="E60" s="41"/>
      <c r="F60" s="41"/>
      <c r="G60" s="34"/>
    </row>
    <row r="61" spans="1:7" ht="15">
      <c r="A61" s="41"/>
      <c r="B61" s="47"/>
      <c r="C61" s="41"/>
      <c r="D61" s="41"/>
      <c r="E61" s="41"/>
      <c r="F61" s="41"/>
      <c r="G61" s="34"/>
    </row>
    <row r="62" spans="1:7" ht="15">
      <c r="A62" s="41"/>
      <c r="B62" s="47"/>
      <c r="C62" s="41"/>
      <c r="D62" s="41"/>
      <c r="E62" s="41"/>
      <c r="F62" s="41"/>
      <c r="G62" s="34"/>
    </row>
    <row r="63" spans="1:7" ht="15">
      <c r="A63" s="41"/>
      <c r="B63" s="38"/>
      <c r="C63" s="41"/>
      <c r="D63" s="41"/>
      <c r="E63" s="41"/>
      <c r="F63" s="41"/>
      <c r="G63" s="34"/>
    </row>
    <row r="64" spans="1:7" ht="15">
      <c r="A64" s="41"/>
      <c r="B64" s="38"/>
      <c r="C64" s="41"/>
      <c r="D64" s="41"/>
      <c r="E64" s="41"/>
      <c r="F64" s="41"/>
      <c r="G64" s="34"/>
    </row>
    <row r="65" spans="1:7" ht="15">
      <c r="A65" s="41"/>
      <c r="B65" s="48"/>
      <c r="C65" s="41"/>
      <c r="D65" s="41"/>
      <c r="E65" s="41"/>
      <c r="F65" s="41"/>
      <c r="G65" s="34"/>
    </row>
  </sheetData>
  <sheetProtection/>
  <printOptions/>
  <pageMargins left="0.7" right="0.7" top="0.75" bottom="0.75" header="0.3" footer="0.3"/>
  <pageSetup horizontalDpi="200" verticalDpi="200" orientation="landscape" paperSize="9" r:id="rId1"/>
  <ignoredErrors>
    <ignoredError sqref="P50:P53 P54:P55" formula="1"/>
  </ignoredErrors>
</worksheet>
</file>

<file path=xl/worksheets/sheet3.xml><?xml version="1.0" encoding="utf-8"?>
<worksheet xmlns="http://schemas.openxmlformats.org/spreadsheetml/2006/main" xmlns:r="http://schemas.openxmlformats.org/officeDocument/2006/relationships">
  <sheetPr>
    <tabColor theme="0" tint="-0.3499799966812134"/>
  </sheetPr>
  <dimension ref="A1:AE55"/>
  <sheetViews>
    <sheetView showGridLines="0" zoomScale="90" zoomScaleNormal="90" zoomScalePageLayoutView="0" workbookViewId="0" topLeftCell="A19">
      <pane xSplit="6" topLeftCell="AC1" activePane="topRight" state="frozen"/>
      <selection pane="topLeft" activeCell="A1" sqref="A1"/>
      <selection pane="topRight" activeCell="AE39" sqref="AE39:AE40"/>
    </sheetView>
  </sheetViews>
  <sheetFormatPr defaultColWidth="11.421875" defaultRowHeight="15"/>
  <cols>
    <col min="1" max="1" width="56.57421875" style="0" customWidth="1"/>
    <col min="2" max="5" width="11.421875" style="0" hidden="1" customWidth="1"/>
    <col min="6" max="6" width="11.421875" style="5" hidden="1" customWidth="1"/>
    <col min="7" max="16384" width="11.421875" style="5" customWidth="1"/>
  </cols>
  <sheetData>
    <row r="1" spans="1:5" s="3" customFormat="1" ht="15">
      <c r="A1" s="15" t="s">
        <v>23</v>
      </c>
      <c r="B1" s="15"/>
      <c r="C1" s="17"/>
      <c r="D1" s="17"/>
      <c r="E1" s="17"/>
    </row>
    <row r="2" spans="1:5" s="3" customFormat="1" ht="12.75">
      <c r="A2" s="49" t="s">
        <v>44</v>
      </c>
      <c r="B2" s="49"/>
      <c r="C2" s="17"/>
      <c r="D2" s="17"/>
      <c r="E2" s="17"/>
    </row>
    <row r="3" spans="1:5" s="3" customFormat="1" ht="15">
      <c r="A3" s="19" t="s">
        <v>73</v>
      </c>
      <c r="B3" s="40"/>
      <c r="C3" s="17"/>
      <c r="D3" s="17"/>
      <c r="E3" s="17"/>
    </row>
    <row r="4" spans="1:5" s="3" customFormat="1" ht="12.75">
      <c r="A4" s="40" t="s">
        <v>0</v>
      </c>
      <c r="B4" s="40"/>
      <c r="C4" s="17"/>
      <c r="D4" s="17"/>
      <c r="E4" s="17"/>
    </row>
    <row r="5" spans="1:12" s="3" customFormat="1" ht="7.5" customHeight="1">
      <c r="A5" s="20"/>
      <c r="B5" s="20"/>
      <c r="C5" s="17"/>
      <c r="D5" s="17"/>
      <c r="E5" s="17"/>
      <c r="K5" s="71"/>
      <c r="L5" s="71"/>
    </row>
    <row r="6" spans="1:31" s="3" customFormat="1" ht="15">
      <c r="A6" s="101" t="s">
        <v>16</v>
      </c>
      <c r="B6" s="79" t="s">
        <v>55</v>
      </c>
      <c r="C6" s="79" t="s">
        <v>47</v>
      </c>
      <c r="D6" s="79" t="s">
        <v>48</v>
      </c>
      <c r="E6" s="79" t="s">
        <v>49</v>
      </c>
      <c r="F6" s="79" t="s">
        <v>50</v>
      </c>
      <c r="G6" s="107" t="s">
        <v>51</v>
      </c>
      <c r="H6" s="79" t="s">
        <v>52</v>
      </c>
      <c r="I6" s="79" t="s">
        <v>53</v>
      </c>
      <c r="J6" s="79" t="s">
        <v>54</v>
      </c>
      <c r="K6" s="79" t="s">
        <v>56</v>
      </c>
      <c r="L6" s="79" t="s">
        <v>57</v>
      </c>
      <c r="M6" s="79" t="s">
        <v>58</v>
      </c>
      <c r="N6" s="79" t="s">
        <v>59</v>
      </c>
      <c r="O6" s="79" t="s">
        <v>60</v>
      </c>
      <c r="P6" s="79" t="s">
        <v>61</v>
      </c>
      <c r="Q6" s="79" t="s">
        <v>62</v>
      </c>
      <c r="R6" s="79" t="s">
        <v>63</v>
      </c>
      <c r="S6" s="79" t="s">
        <v>64</v>
      </c>
      <c r="T6" s="79" t="s">
        <v>65</v>
      </c>
      <c r="U6" s="79" t="s">
        <v>66</v>
      </c>
      <c r="V6" s="116" t="s">
        <v>67</v>
      </c>
      <c r="W6" s="116" t="s">
        <v>68</v>
      </c>
      <c r="X6" s="116" t="s">
        <v>69</v>
      </c>
      <c r="Y6" s="116" t="s">
        <v>70</v>
      </c>
      <c r="Z6" s="116" t="s">
        <v>71</v>
      </c>
      <c r="AA6" s="116" t="s">
        <v>72</v>
      </c>
      <c r="AB6" s="116" t="s">
        <v>74</v>
      </c>
      <c r="AC6" s="116" t="s">
        <v>75</v>
      </c>
      <c r="AD6" s="116" t="s">
        <v>76</v>
      </c>
      <c r="AE6" s="128" t="s">
        <v>77</v>
      </c>
    </row>
    <row r="7" spans="1:31" s="3" customFormat="1" ht="12.75">
      <c r="A7" s="102" t="s">
        <v>24</v>
      </c>
      <c r="B7" s="46" t="s">
        <v>14</v>
      </c>
      <c r="C7" s="46" t="s">
        <v>14</v>
      </c>
      <c r="D7" s="46" t="s">
        <v>14</v>
      </c>
      <c r="E7" s="46" t="s">
        <v>14</v>
      </c>
      <c r="F7" s="46" t="s">
        <v>14</v>
      </c>
      <c r="G7" s="108">
        <f>(Sectores!G6-Sectores!C6)/Sectores!C6</f>
        <v>0.8531049250535332</v>
      </c>
      <c r="H7" s="68">
        <f>(Sectores!H6-Sectores!D6)/Sectores!D6</f>
        <v>1.311417748917749</v>
      </c>
      <c r="I7" s="68">
        <f>(Sectores!I6-Sectores!E6)/Sectores!E6</f>
        <v>7.4025735294117645</v>
      </c>
      <c r="J7" s="68">
        <f>(Sectores!J6-Sectores!F6)/Sectores!F6</f>
        <v>0.2762417421091265</v>
      </c>
      <c r="K7" s="68">
        <f>(Sectores!K6-Sectores!G6)/Sectores!G6</f>
        <v>0.5615900161774902</v>
      </c>
      <c r="L7" s="68">
        <f>(Sectores!L6-Sectores!H6)/Sectores!H6</f>
        <v>-0.7929298841156502</v>
      </c>
      <c r="M7" s="68">
        <f>(Sectores!M6-Sectores!I6)/Sectores!I6</f>
        <v>-0.8241085101728287</v>
      </c>
      <c r="N7" s="68">
        <f>(Sectores!N6-Sectores!J6)/Sectores!J6</f>
        <v>-0.4576303680981595</v>
      </c>
      <c r="O7" s="68">
        <f>(Sectores!O6-Sectores!K6)/Sectores!K6</f>
        <v>-0.42666863992896253</v>
      </c>
      <c r="P7" s="68">
        <f>(Sectores!P6-Sectores!L6)/Sectores!L6</f>
        <v>3.347654041831543</v>
      </c>
      <c r="Q7" s="68">
        <f>(Sectores!Q6-Sectores!M6)/Sectores!M6</f>
        <v>3.9054726368159205</v>
      </c>
      <c r="R7" s="68">
        <f>(Sectores!R6-Sectores!N6)/Sectores!N6</f>
        <v>-0.28207847295864263</v>
      </c>
      <c r="S7" s="68">
        <f>(Sectores!S6-Sectores!O6)/Sectores!O6</f>
        <v>-0.3412493546721735</v>
      </c>
      <c r="T7" s="68">
        <f>(Sectores!T6-Sectores!P6)/Sectores!P6</f>
        <v>-0.05473930568196594</v>
      </c>
      <c r="U7" s="68">
        <f>(Sectores!U6-Sectores!Q6)/Sectores!Q6</f>
        <v>0.2309837728194726</v>
      </c>
      <c r="V7" s="121">
        <f>(Sectores!V6-Sectores!R6)/Sectores!R6</f>
        <v>0.22451994091580502</v>
      </c>
      <c r="W7" s="121">
        <f>(Sectores!W6-Sectores!S6)/Sectores!S6</f>
        <v>3.967868338557994</v>
      </c>
      <c r="X7" s="121">
        <f>(Sectores!X6-Sectores!T6)/Sectores!T6</f>
        <v>-0.4050894085281981</v>
      </c>
      <c r="Y7" s="121">
        <f>(Sectores!Y6-Sectores!U6)/Sectores!U6</f>
        <v>0.6475798146240989</v>
      </c>
      <c r="Z7" s="121">
        <f>(Sectores!Z6-Sectores!V6)/Sectores!V6</f>
        <v>1.4229995979091274</v>
      </c>
      <c r="AA7" s="121">
        <f>(Sectores!AA6-Sectores!W6)/Sectores!W6</f>
        <v>-0.7958668559709733</v>
      </c>
      <c r="AB7" s="121">
        <f>(Sectores!AB6-Sectores!X6)/Sectores!X6</f>
        <v>-0.3796531791907514</v>
      </c>
      <c r="AC7" s="121">
        <f>(Sectores!AC6-Sectores!Y6)/Sectores!Y6</f>
        <v>-0.6113264158019752</v>
      </c>
      <c r="AD7" s="121">
        <f>(Sectores!AD6-Sectores!Z6)/Sectores!Z6</f>
        <v>-0.7285097909060737</v>
      </c>
      <c r="AE7" s="129">
        <f>(Sectores!AE6-Sectores!AA6)/Sectores!AA6</f>
        <v>-0.4034003091190108</v>
      </c>
    </row>
    <row r="8" spans="1:31" s="3" customFormat="1" ht="12.75">
      <c r="A8" s="102" t="s">
        <v>25</v>
      </c>
      <c r="B8" s="46" t="s">
        <v>14</v>
      </c>
      <c r="C8" s="46" t="s">
        <v>14</v>
      </c>
      <c r="D8" s="46" t="s">
        <v>14</v>
      </c>
      <c r="E8" s="46" t="s">
        <v>14</v>
      </c>
      <c r="F8" s="46" t="s">
        <v>14</v>
      </c>
      <c r="G8" s="108" t="s">
        <v>14</v>
      </c>
      <c r="H8" s="68">
        <f>(Sectores!H7-Sectores!D7)/Sectores!D7</f>
        <v>0.9351535836177475</v>
      </c>
      <c r="I8" s="68">
        <f>(Sectores!I7-Sectores!E7)/Sectores!E7</f>
        <v>-1</v>
      </c>
      <c r="J8" s="68" t="s">
        <v>14</v>
      </c>
      <c r="K8" s="68">
        <f>(Sectores!K7-Sectores!G7)/Sectores!G7</f>
        <v>2.765</v>
      </c>
      <c r="L8" s="68">
        <f>(Sectores!L7-Sectores!H7)/Sectores!H7</f>
        <v>2.075837742504409</v>
      </c>
      <c r="M8" s="68" t="s">
        <v>14</v>
      </c>
      <c r="N8" s="68" t="s">
        <v>14</v>
      </c>
      <c r="O8" s="68" t="s">
        <v>14</v>
      </c>
      <c r="P8" s="68">
        <f>(Sectores!P7-Sectores!L7)/Sectores!L7</f>
        <v>-0.4959862385321101</v>
      </c>
      <c r="Q8" s="68">
        <f>(Sectores!Q7-Sectores!M7)/Sectores!M7</f>
        <v>0.08505154639175258</v>
      </c>
      <c r="R8" s="68">
        <f>(Sectores!R7-Sectores!N7)/Sectores!N7</f>
        <v>-0.7133640552995392</v>
      </c>
      <c r="S8" s="68" t="s">
        <v>14</v>
      </c>
      <c r="T8" s="68" t="s">
        <v>14</v>
      </c>
      <c r="U8" s="68" t="s">
        <v>14</v>
      </c>
      <c r="V8" s="68" t="s">
        <v>14</v>
      </c>
      <c r="W8" s="68" t="s">
        <v>14</v>
      </c>
      <c r="X8" s="68" t="s">
        <v>14</v>
      </c>
      <c r="Y8" s="68" t="s">
        <v>14</v>
      </c>
      <c r="Z8" s="68" t="s">
        <v>14</v>
      </c>
      <c r="AA8" s="68" t="s">
        <v>14</v>
      </c>
      <c r="AB8" s="68" t="s">
        <v>14</v>
      </c>
      <c r="AC8" s="68" t="s">
        <v>14</v>
      </c>
      <c r="AD8" s="68" t="s">
        <v>14</v>
      </c>
      <c r="AE8" s="130" t="s">
        <v>14</v>
      </c>
    </row>
    <row r="9" spans="1:31" s="3" customFormat="1" ht="12.75">
      <c r="A9" s="103" t="s">
        <v>3</v>
      </c>
      <c r="B9" s="22" t="s">
        <v>14</v>
      </c>
      <c r="C9" s="22" t="s">
        <v>14</v>
      </c>
      <c r="D9" s="22" t="s">
        <v>14</v>
      </c>
      <c r="E9" s="22" t="s">
        <v>14</v>
      </c>
      <c r="F9" s="22" t="s">
        <v>14</v>
      </c>
      <c r="G9" s="109">
        <f>(Sectores!G8-Sectores!C8)/Sectores!C8</f>
        <v>0.01981308963134661</v>
      </c>
      <c r="H9" s="62">
        <f>(Sectores!H8-Sectores!D8)/Sectores!D8</f>
        <v>0.022650452135952605</v>
      </c>
      <c r="I9" s="62">
        <f>(Sectores!I8-Sectores!E8)/Sectores!E8</f>
        <v>-0.05131794056390388</v>
      </c>
      <c r="J9" s="62">
        <f>(Sectores!J8-Sectores!F8)/Sectores!F8</f>
        <v>0.2867769578671745</v>
      </c>
      <c r="K9" s="62">
        <f>(Sectores!K8-Sectores!G8)/Sectores!G8</f>
        <v>-0.18346724574737605</v>
      </c>
      <c r="L9" s="62">
        <f>(Sectores!L8-Sectores!H8)/Sectores!H8</f>
        <v>-0.06891000231732751</v>
      </c>
      <c r="M9" s="62">
        <f>(Sectores!M8-Sectores!I8)/Sectores!I8</f>
        <v>-0.22395335387084972</v>
      </c>
      <c r="N9" s="62">
        <f>(Sectores!N8-Sectores!J8)/Sectores!J8</f>
        <v>-0.343234056328909</v>
      </c>
      <c r="O9" s="62">
        <f>(Sectores!O8-Sectores!K8)/Sectores!K8</f>
        <v>0.17900074465444488</v>
      </c>
      <c r="P9" s="62">
        <f>(Sectores!P8-Sectores!L8)/Sectores!L8</f>
        <v>-0.16113228802347362</v>
      </c>
      <c r="Q9" s="62">
        <f>(Sectores!Q8-Sectores!M8)/Sectores!M8</f>
        <v>0.089765623811769</v>
      </c>
      <c r="R9" s="62">
        <f>(Sectores!R8-Sectores!N8)/Sectores!N8</f>
        <v>0.16794296276736204</v>
      </c>
      <c r="S9" s="62">
        <f>(Sectores!S8-Sectores!O8)/Sectores!O8</f>
        <v>-0.07448344311107101</v>
      </c>
      <c r="T9" s="62">
        <f>(Sectores!T8-Sectores!P8)/Sectores!P8</f>
        <v>0.21118051217988756</v>
      </c>
      <c r="U9" s="62">
        <f>(Sectores!U8-Sectores!Q8)/Sectores!Q8</f>
        <v>0.010914013761147786</v>
      </c>
      <c r="V9" s="62">
        <f>(Sectores!V8-Sectores!R8)/Sectores!R8</f>
        <v>0.1223453161504258</v>
      </c>
      <c r="W9" s="62">
        <f>(Sectores!W8-Sectores!S8)/Sectores!S8</f>
        <v>0.474010886343326</v>
      </c>
      <c r="X9" s="62">
        <f>(Sectores!X8-Sectores!T8)/Sectores!T8</f>
        <v>0.21181218090866896</v>
      </c>
      <c r="Y9" s="62">
        <f>(Sectores!Y8-Sectores!U8)/Sectores!U8</f>
        <v>0.19162536412960943</v>
      </c>
      <c r="Z9" s="62">
        <f>(Sectores!Z8-Sectores!V8)/Sectores!V8</f>
        <v>0.06367005989632296</v>
      </c>
      <c r="AA9" s="62">
        <f>(Sectores!AA8-Sectores!W8)/Sectores!W8</f>
        <v>-0.1301726228532375</v>
      </c>
      <c r="AB9" s="62">
        <f>(Sectores!AB8-Sectores!X8)/Sectores!X8</f>
        <v>-0.07180321938867788</v>
      </c>
      <c r="AC9" s="62">
        <f>(Sectores!AC8-Sectores!Y8)/Sectores!Y8</f>
        <v>0.01742495336739541</v>
      </c>
      <c r="AD9" s="62">
        <f>(Sectores!AD8-Sectores!Z8)/Sectores!Z8</f>
        <v>0.04969508730729896</v>
      </c>
      <c r="AE9" s="131">
        <f>(Sectores!AE8-Sectores!AA8)/Sectores!AA8</f>
        <v>0.10380311498054721</v>
      </c>
    </row>
    <row r="10" spans="1:31" s="3" customFormat="1" ht="12.75">
      <c r="A10" s="104" t="s">
        <v>26</v>
      </c>
      <c r="B10" s="28" t="s">
        <v>14</v>
      </c>
      <c r="C10" s="28" t="s">
        <v>14</v>
      </c>
      <c r="D10" s="28" t="s">
        <v>14</v>
      </c>
      <c r="E10" s="28" t="s">
        <v>14</v>
      </c>
      <c r="F10" s="28" t="s">
        <v>14</v>
      </c>
      <c r="G10" s="110">
        <f>(Sectores!G9-Sectores!C9)/Sectores!C9</f>
        <v>0.7214414414414414</v>
      </c>
      <c r="H10" s="65">
        <f>(Sectores!H9-Sectores!D9)/Sectores!D9</f>
        <v>0.13751584283903676</v>
      </c>
      <c r="I10" s="65" t="s">
        <v>14</v>
      </c>
      <c r="J10" s="65">
        <f>(Sectores!J9-Sectores!F9)/Sectores!F9</f>
        <v>1.0756062767475036</v>
      </c>
      <c r="K10" s="65">
        <f>(Sectores!K9-Sectores!G9)/Sectores!G9</f>
        <v>-0.10801758425790245</v>
      </c>
      <c r="L10" s="65">
        <f>(Sectores!L9-Sectores!H9)/Sectores!H9</f>
        <v>0.7002785515320334</v>
      </c>
      <c r="M10" s="65">
        <f>(Sectores!M9-Sectores!I9)/Sectores!I9</f>
        <v>-0.366412213740458</v>
      </c>
      <c r="N10" s="65">
        <f>(Sectores!N9-Sectores!J9)/Sectores!J9</f>
        <v>-0.5350515463917526</v>
      </c>
      <c r="O10" s="65">
        <f>(Sectores!O9-Sectores!K9)/Sectores!K9</f>
        <v>-0.5451771884534147</v>
      </c>
      <c r="P10" s="65">
        <f>(Sectores!P9-Sectores!L9)/Sectores!L9</f>
        <v>-0.33125819134993445</v>
      </c>
      <c r="Q10" s="65" t="s">
        <v>14</v>
      </c>
      <c r="R10" s="65">
        <f>(Sectores!R9-Sectores!N9)/Sectores!N9</f>
        <v>-0.44050258684405025</v>
      </c>
      <c r="S10" s="65" t="s">
        <v>14</v>
      </c>
      <c r="T10" s="65">
        <f>(Sectores!T9-Sectores!P9)/Sectores!P9</f>
        <v>0.4198922097011269</v>
      </c>
      <c r="U10" s="65" t="s">
        <v>14</v>
      </c>
      <c r="V10" s="65" t="s">
        <v>14</v>
      </c>
      <c r="W10" s="65" t="s">
        <v>14</v>
      </c>
      <c r="X10" s="65" t="s">
        <v>14</v>
      </c>
      <c r="Y10" s="65" t="s">
        <v>14</v>
      </c>
      <c r="Z10" s="65" t="s">
        <v>14</v>
      </c>
      <c r="AA10" s="65" t="s">
        <v>14</v>
      </c>
      <c r="AB10" s="65" t="s">
        <v>14</v>
      </c>
      <c r="AC10" s="65" t="s">
        <v>14</v>
      </c>
      <c r="AD10" s="65" t="s">
        <v>14</v>
      </c>
      <c r="AE10" s="132" t="s">
        <v>14</v>
      </c>
    </row>
    <row r="11" spans="1:31" s="3" customFormat="1" ht="12.75">
      <c r="A11" s="104" t="s">
        <v>45</v>
      </c>
      <c r="B11" s="28" t="s">
        <v>14</v>
      </c>
      <c r="C11" s="28" t="s">
        <v>14</v>
      </c>
      <c r="D11" s="28" t="s">
        <v>14</v>
      </c>
      <c r="E11" s="28" t="s">
        <v>14</v>
      </c>
      <c r="F11" s="28" t="s">
        <v>14</v>
      </c>
      <c r="G11" s="110">
        <f>(Sectores!G10-Sectores!C10)/Sectores!C10</f>
        <v>-0.1259259259259259</v>
      </c>
      <c r="H11" s="65">
        <f>(Sectores!H10-Sectores!D10)/Sectores!D10</f>
        <v>2.146282973621103</v>
      </c>
      <c r="I11" s="65">
        <f>(Sectores!I10-Sectores!E10)/Sectores!E10</f>
        <v>-0.2616481512187034</v>
      </c>
      <c r="J11" s="65">
        <f>(Sectores!J10-Sectores!F10)/Sectores!F10</f>
        <v>-0.09797822706065319</v>
      </c>
      <c r="K11" s="65">
        <f>(Sectores!K10-Sectores!G10)/Sectores!G10</f>
        <v>-0.003389830508474576</v>
      </c>
      <c r="L11" s="65">
        <f>(Sectores!L10-Sectores!H10)/Sectores!H10</f>
        <v>-1</v>
      </c>
      <c r="M11" s="65">
        <f>(Sectores!M10-Sectores!I10)/Sectores!I10</f>
        <v>-0.5533348304513811</v>
      </c>
      <c r="N11" s="65">
        <f>(Sectores!N10-Sectores!J10)/Sectores!J10</f>
        <v>-0.6997536945812808</v>
      </c>
      <c r="O11" s="65">
        <f>(Sectores!O10-Sectores!K10)/Sectores!K10</f>
        <v>-0.3835034013605442</v>
      </c>
      <c r="P11" s="65" t="s">
        <v>14</v>
      </c>
      <c r="Q11" s="65">
        <f>(Sectores!Q10-Sectores!M10)/Sectores!M10</f>
        <v>1.2081447963800904</v>
      </c>
      <c r="R11" s="65">
        <f>(Sectores!R10-Sectores!N10)/Sectores!N10</f>
        <v>0.1837571780147662</v>
      </c>
      <c r="S11" s="65">
        <f>(Sectores!S10-Sectores!O10)/Sectores!O10</f>
        <v>0.6675862068965517</v>
      </c>
      <c r="T11" s="65">
        <f>(Sectores!T10-Sectores!P10)/Sectores!P10</f>
        <v>3.7494736842105265</v>
      </c>
      <c r="U11" s="65">
        <f>(Sectores!U10-Sectores!Q10)/Sectores!Q10</f>
        <v>-0.148224043715847</v>
      </c>
      <c r="V11" s="65">
        <f>(Sectores!V10-Sectores!R10)/Sectores!R10</f>
        <v>-0.019404019404019403</v>
      </c>
      <c r="W11" s="65">
        <f>(Sectores!W10-Sectores!S10)/Sectores!S10</f>
        <v>4.055417700578991</v>
      </c>
      <c r="X11" s="65">
        <f>(Sectores!X10-Sectores!T10)/Sectores!T10</f>
        <v>-0.34995567375886527</v>
      </c>
      <c r="Y11" s="65">
        <f>(Sectores!Y10-Sectores!U10)/Sectores!U10</f>
        <v>-0.21999465383587277</v>
      </c>
      <c r="Z11" s="65">
        <f>(Sectores!Z10-Sectores!V10)/Sectores!V10</f>
        <v>1.1307420494699647</v>
      </c>
      <c r="AA11" s="65">
        <f>(Sectores!AA10-Sectores!W10)/Sectores!W10</f>
        <v>-0.6755562827225131</v>
      </c>
      <c r="AB11" s="65">
        <f>(Sectores!AB10-Sectores!X10)/Sectores!X10</f>
        <v>0.18581657006478008</v>
      </c>
      <c r="AC11" s="65">
        <f>(Sectores!AC10-Sectores!Y10)/Sectores!Y10</f>
        <v>-0.2601096641535298</v>
      </c>
      <c r="AD11" s="65">
        <f>(Sectores!AD10-Sectores!Z10)/Sectores!Z10</f>
        <v>-0.588391376451078</v>
      </c>
      <c r="AE11" s="132">
        <f>(Sectores!AE10-Sectores!AA10)/Sectores!AA10</f>
        <v>-0.13767019667170954</v>
      </c>
    </row>
    <row r="12" spans="1:31" s="3" customFormat="1" ht="12.75">
      <c r="A12" s="105" t="s">
        <v>4</v>
      </c>
      <c r="B12" s="24" t="s">
        <v>14</v>
      </c>
      <c r="C12" s="24" t="s">
        <v>14</v>
      </c>
      <c r="D12" s="24" t="s">
        <v>14</v>
      </c>
      <c r="E12" s="24" t="s">
        <v>14</v>
      </c>
      <c r="F12" s="24" t="s">
        <v>14</v>
      </c>
      <c r="G12" s="111">
        <f>(Sectores!G11-Sectores!C11)/Sectores!C11</f>
        <v>0.17468597847878564</v>
      </c>
      <c r="H12" s="63">
        <f>(Sectores!H11-Sectores!D11)/Sectores!D11</f>
        <v>-0.16531582696417227</v>
      </c>
      <c r="I12" s="63">
        <f>(Sectores!I11-Sectores!E11)/Sectores!E11</f>
        <v>-0.2497287079497322</v>
      </c>
      <c r="J12" s="63">
        <f>(Sectores!J11-Sectores!F11)/Sectores!F11</f>
        <v>-0.056306066730489664</v>
      </c>
      <c r="K12" s="63">
        <f>(Sectores!K11-Sectores!G11)/Sectores!G11</f>
        <v>0.08145103707702757</v>
      </c>
      <c r="L12" s="63">
        <f>(Sectores!L11-Sectores!H11)/Sectores!H11</f>
        <v>0.37178245225574313</v>
      </c>
      <c r="M12" s="63">
        <f>(Sectores!M11-Sectores!I11)/Sectores!I11</f>
        <v>0.34362898334344233</v>
      </c>
      <c r="N12" s="63">
        <f>(Sectores!N11-Sectores!J11)/Sectores!J11</f>
        <v>-0.0047153860604922035</v>
      </c>
      <c r="O12" s="63">
        <f>(Sectores!O11-Sectores!K11)/Sectores!K11</f>
        <v>0.013849077264968276</v>
      </c>
      <c r="P12" s="63">
        <f>(Sectores!P11-Sectores!L11)/Sectores!L11</f>
        <v>-0.02844892812105927</v>
      </c>
      <c r="Q12" s="63">
        <f>(Sectores!Q11-Sectores!M11)/Sectores!M11</f>
        <v>-0.12511285505937914</v>
      </c>
      <c r="R12" s="63">
        <f>(Sectores!R11-Sectores!N11)/Sectores!N11</f>
        <v>0.14041412635195077</v>
      </c>
      <c r="S12" s="63">
        <f>(Sectores!S11-Sectores!O11)/Sectores!O11</f>
        <v>-0.5684424536992916</v>
      </c>
      <c r="T12" s="63">
        <f>(Sectores!T11-Sectores!P11)/Sectores!P11</f>
        <v>-0.38230967585622067</v>
      </c>
      <c r="U12" s="63">
        <f>(Sectores!U11-Sectores!Q11)/Sectores!Q11</f>
        <v>-0.15342329827346696</v>
      </c>
      <c r="V12" s="63">
        <f>(Sectores!V11-Sectores!R11)/Sectores!R11</f>
        <v>-0.006057797345162038</v>
      </c>
      <c r="W12" s="63">
        <f>(Sectores!W11-Sectores!S11)/Sectores!S11</f>
        <v>1.4698564593301435</v>
      </c>
      <c r="X12" s="63">
        <f>(Sectores!X11-Sectores!T11)/Sectores!T11</f>
        <v>0.602403900033621</v>
      </c>
      <c r="Y12" s="63">
        <f>(Sectores!Y11-Sectores!U11)/Sectores!U11</f>
        <v>-0.09627511193417568</v>
      </c>
      <c r="Z12" s="63">
        <f>(Sectores!Z11-Sectores!V11)/Sectores!V11</f>
        <v>-0.0905382002264704</v>
      </c>
      <c r="AA12" s="63">
        <f>(Sectores!AA11-Sectores!W11)/Sectores!W11</f>
        <v>-0.04519715077638363</v>
      </c>
      <c r="AB12" s="63">
        <f>(Sectores!AB11-Sectores!X11)/Sectores!X11</f>
        <v>-0.05285611875579179</v>
      </c>
      <c r="AC12" s="63">
        <f>(Sectores!AC11-Sectores!Y11)/Sectores!Y11</f>
        <v>0.5941585391159991</v>
      </c>
      <c r="AD12" s="63">
        <f>(Sectores!AD11-Sectores!Z11)/Sectores!Z11</f>
        <v>0.26439622814245173</v>
      </c>
      <c r="AE12" s="133">
        <f>(Sectores!AE11-Sectores!AA11)/Sectores!AA11</f>
        <v>-0.1483152029716105</v>
      </c>
    </row>
    <row r="13" spans="1:31" s="3" customFormat="1" ht="12.75">
      <c r="A13" s="106" t="s">
        <v>27</v>
      </c>
      <c r="B13" s="26" t="s">
        <v>14</v>
      </c>
      <c r="C13" s="26" t="s">
        <v>14</v>
      </c>
      <c r="D13" s="26" t="s">
        <v>14</v>
      </c>
      <c r="E13" s="26" t="s">
        <v>14</v>
      </c>
      <c r="F13" s="26" t="s">
        <v>14</v>
      </c>
      <c r="G13" s="112">
        <f>(Sectores!G12-Sectores!C12)/Sectores!C12</f>
        <v>-0.01802416680284926</v>
      </c>
      <c r="H13" s="64">
        <f>(Sectores!H12-Sectores!D12)/Sectores!D12</f>
        <v>-0.08755185596919823</v>
      </c>
      <c r="I13" s="64">
        <f>(Sectores!I12-Sectores!E12)/Sectores!E12</f>
        <v>-0.017699115044247787</v>
      </c>
      <c r="J13" s="64">
        <f>(Sectores!J12-Sectores!F12)/Sectores!F12</f>
        <v>-0.04915990730011587</v>
      </c>
      <c r="K13" s="64">
        <f>(Sectores!K12-Sectores!G12)/Sectores!G12</f>
        <v>0.17286984102122327</v>
      </c>
      <c r="L13" s="64">
        <f>(Sectores!L12-Sectores!H12)/Sectores!H12</f>
        <v>0.1445778358889021</v>
      </c>
      <c r="M13" s="64">
        <f>(Sectores!M12-Sectores!I12)/Sectores!I12</f>
        <v>-0.12120741431086259</v>
      </c>
      <c r="N13" s="64">
        <f>(Sectores!N12-Sectores!J12)/Sectores!J12</f>
        <v>0.0672495912419137</v>
      </c>
      <c r="O13" s="64">
        <f>(Sectores!O12-Sectores!K12)/Sectores!K12</f>
        <v>-0.046156029079132965</v>
      </c>
      <c r="P13" s="64">
        <f>(Sectores!P12-Sectores!L12)/Sectores!L12</f>
        <v>-0.10929278593187483</v>
      </c>
      <c r="Q13" s="64">
        <f>(Sectores!Q12-Sectores!M12)/Sectores!M12</f>
        <v>0.1333883226300595</v>
      </c>
      <c r="R13" s="64">
        <f>(Sectores!R12-Sectores!N12)/Sectores!N12</f>
        <v>0.15404744459563616</v>
      </c>
      <c r="S13" s="64">
        <f>(Sectores!S12-Sectores!O12)/Sectores!O12</f>
        <v>-0.041966731127659015</v>
      </c>
      <c r="T13" s="64">
        <f>(Sectores!T12-Sectores!P12)/Sectores!P12</f>
        <v>-0.046306462112453</v>
      </c>
      <c r="U13" s="64">
        <f>(Sectores!U12-Sectores!Q12)/Sectores!Q12</f>
        <v>-0.07276775658020135</v>
      </c>
      <c r="V13" s="64">
        <f>(Sectores!V12-Sectores!R12)/Sectores!R12</f>
        <v>0.03032651715039578</v>
      </c>
      <c r="W13" s="64">
        <f>(Sectores!W12-Sectores!S12)/Sectores!S12</f>
        <v>0.03167557199616386</v>
      </c>
      <c r="X13" s="64">
        <f>(Sectores!X12-Sectores!T12)/Sectores!T12</f>
        <v>0.193628574630439</v>
      </c>
      <c r="Y13" s="64">
        <f>(Sectores!Y12-Sectores!U12)/Sectores!U12</f>
        <v>0.27078291582183267</v>
      </c>
      <c r="Z13" s="64">
        <f>(Sectores!Z12-Sectores!V12)/Sectores!V12</f>
        <v>0.08223563117207382</v>
      </c>
      <c r="AA13" s="64">
        <f>(Sectores!AA12-Sectores!W12)/Sectores!W12</f>
        <v>0.32995139571326126</v>
      </c>
      <c r="AB13" s="64">
        <f>(Sectores!AB12-Sectores!X12)/Sectores!X12</f>
        <v>0.14657357698249449</v>
      </c>
      <c r="AC13" s="64">
        <f>(Sectores!AC12-Sectores!Y12)/Sectores!Y12</f>
        <v>-0.1918560619986324</v>
      </c>
      <c r="AD13" s="64">
        <f>(Sectores!AD12-Sectores!Z12)/Sectores!Z12</f>
        <v>-0.10799059408137007</v>
      </c>
      <c r="AE13" s="134">
        <f>(Sectores!AE12-Sectores!AA12)/Sectores!AA12</f>
        <v>-0.09029303297785944</v>
      </c>
    </row>
    <row r="14" spans="1:31" s="3" customFormat="1" ht="12.75">
      <c r="A14" s="104" t="s">
        <v>28</v>
      </c>
      <c r="B14" s="28" t="s">
        <v>14</v>
      </c>
      <c r="C14" s="28" t="s">
        <v>14</v>
      </c>
      <c r="D14" s="28" t="s">
        <v>14</v>
      </c>
      <c r="E14" s="28" t="s">
        <v>14</v>
      </c>
      <c r="F14" s="28" t="s">
        <v>14</v>
      </c>
      <c r="G14" s="110">
        <f>(Sectores!G13-Sectores!C13)/Sectores!C13</f>
        <v>0.13579019802737213</v>
      </c>
      <c r="H14" s="65">
        <f>(Sectores!H13-Sectores!D13)/Sectores!D13</f>
        <v>0.11736421792030773</v>
      </c>
      <c r="I14" s="65">
        <f>(Sectores!I13-Sectores!E13)/Sectores!E13</f>
        <v>-0.05169145523476232</v>
      </c>
      <c r="J14" s="65">
        <f>(Sectores!J13-Sectores!F13)/Sectores!F13</f>
        <v>-0.13951577217270372</v>
      </c>
      <c r="K14" s="65">
        <f>(Sectores!K13-Sectores!G13)/Sectores!G13</f>
        <v>0.12076741837765062</v>
      </c>
      <c r="L14" s="65">
        <f>(Sectores!L13-Sectores!H13)/Sectores!H13</f>
        <v>-0.04232150875617423</v>
      </c>
      <c r="M14" s="65">
        <f>(Sectores!M13-Sectores!I13)/Sectores!I13</f>
        <v>0.03386637964173138</v>
      </c>
      <c r="N14" s="65">
        <f>(Sectores!N13-Sectores!J13)/Sectores!J13</f>
        <v>0.15148398471936528</v>
      </c>
      <c r="O14" s="65">
        <f>(Sectores!O13-Sectores!K13)/Sectores!K13</f>
        <v>-0.13229022764129977</v>
      </c>
      <c r="P14" s="65">
        <f>(Sectores!P13-Sectores!L13)/Sectores!L13</f>
        <v>-0.007072246317352401</v>
      </c>
      <c r="Q14" s="65">
        <f>(Sectores!Q13-Sectores!M13)/Sectores!M13</f>
        <v>-0.012790481502137943</v>
      </c>
      <c r="R14" s="65">
        <f>(Sectores!R13-Sectores!N13)/Sectores!N13</f>
        <v>0.20323465611841265</v>
      </c>
      <c r="S14" s="65">
        <f>(Sectores!S13-Sectores!O13)/Sectores!O13</f>
        <v>0.07261274357110718</v>
      </c>
      <c r="T14" s="65">
        <f>(Sectores!T13-Sectores!P13)/Sectores!P13</f>
        <v>0.010742956083739966</v>
      </c>
      <c r="U14" s="65">
        <f>(Sectores!U13-Sectores!Q13)/Sectores!Q13</f>
        <v>0.07984633347143234</v>
      </c>
      <c r="V14" s="65">
        <f>(Sectores!V13-Sectores!R13)/Sectores!R13</f>
        <v>0.02672393223574326</v>
      </c>
      <c r="W14" s="65">
        <f>(Sectores!W13-Sectores!S13)/Sectores!S13</f>
        <v>0.05762963440999</v>
      </c>
      <c r="X14" s="65">
        <f>(Sectores!X13-Sectores!T13)/Sectores!T13</f>
        <v>0.01822075141132957</v>
      </c>
      <c r="Y14" s="65">
        <f>(Sectores!Y13-Sectores!U13)/Sectores!U13</f>
        <v>0.3285201074256217</v>
      </c>
      <c r="Z14" s="65">
        <f>(Sectores!Z13-Sectores!V13)/Sectores!V13</f>
        <v>-0.08500529346450797</v>
      </c>
      <c r="AA14" s="65">
        <f>(Sectores!AA13-Sectores!W13)/Sectores!W13</f>
        <v>-0.03426182994172743</v>
      </c>
      <c r="AB14" s="65">
        <f>(Sectores!AB13-Sectores!X13)/Sectores!X13</f>
        <v>-0.01460635491148243</v>
      </c>
      <c r="AC14" s="65">
        <f>(Sectores!AC13-Sectores!Y13)/Sectores!Y13</f>
        <v>-0.26203728012601735</v>
      </c>
      <c r="AD14" s="65">
        <f>(Sectores!AD13-Sectores!Z13)/Sectores!Z13</f>
        <v>-0.10735148864117398</v>
      </c>
      <c r="AE14" s="132">
        <f>(Sectores!AE13-Sectores!AA13)/Sectores!AA13</f>
        <v>0.06789031402034498</v>
      </c>
    </row>
    <row r="15" spans="1:31" s="3" customFormat="1" ht="12.75">
      <c r="A15" s="104" t="s">
        <v>29</v>
      </c>
      <c r="B15" s="28" t="s">
        <v>14</v>
      </c>
      <c r="C15" s="28" t="s">
        <v>14</v>
      </c>
      <c r="D15" s="28" t="s">
        <v>14</v>
      </c>
      <c r="E15" s="28" t="s">
        <v>14</v>
      </c>
      <c r="F15" s="28" t="s">
        <v>14</v>
      </c>
      <c r="G15" s="110">
        <f>(Sectores!G14-Sectores!C14)/Sectores!C14</f>
        <v>0.1150843222985634</v>
      </c>
      <c r="H15" s="65">
        <f>(Sectores!H14-Sectores!D14)/Sectores!D14</f>
        <v>0.08965724336150316</v>
      </c>
      <c r="I15" s="65">
        <f>(Sectores!I14-Sectores!E14)/Sectores!E14</f>
        <v>-0.015587266739846322</v>
      </c>
      <c r="J15" s="65">
        <f>(Sectores!J14-Sectores!F14)/Sectores!F14</f>
        <v>0.09068145233410839</v>
      </c>
      <c r="K15" s="65">
        <f>(Sectores!K14-Sectores!G14)/Sectores!G14</f>
        <v>0.16562806329645707</v>
      </c>
      <c r="L15" s="65">
        <f>(Sectores!L14-Sectores!H14)/Sectores!H14</f>
        <v>0.2979016574150624</v>
      </c>
      <c r="M15" s="65">
        <f>(Sectores!M14-Sectores!I14)/Sectores!I14</f>
        <v>-0.04452869461790068</v>
      </c>
      <c r="N15" s="65">
        <f>(Sectores!N14-Sectores!J14)/Sectores!J14</f>
        <v>-0.10134470318137094</v>
      </c>
      <c r="O15" s="65">
        <f>(Sectores!O14-Sectores!K14)/Sectores!K14</f>
        <v>-0.2628923261751014</v>
      </c>
      <c r="P15" s="65">
        <f>(Sectores!P14-Sectores!L14)/Sectores!L14</f>
        <v>-0.30165615141955837</v>
      </c>
      <c r="Q15" s="65">
        <f>(Sectores!Q14-Sectores!M14)/Sectores!M14</f>
        <v>0.08558313234264374</v>
      </c>
      <c r="R15" s="65">
        <f>(Sectores!R14-Sectores!N14)/Sectores!N14</f>
        <v>-0.1844890510948905</v>
      </c>
      <c r="S15" s="65">
        <f>(Sectores!S14-Sectores!O14)/Sectores!O14</f>
        <v>-0.4693179040013039</v>
      </c>
      <c r="T15" s="65">
        <f>(Sectores!T14-Sectores!P14)/Sectores!P14</f>
        <v>-0.2714676627720106</v>
      </c>
      <c r="U15" s="65">
        <f>(Sectores!U14-Sectores!Q14)/Sectores!Q14</f>
        <v>-0.6830072385866839</v>
      </c>
      <c r="V15" s="65">
        <f>(Sectores!V14-Sectores!R14)/Sectores!R14</f>
        <v>-0.5456254195569479</v>
      </c>
      <c r="W15" s="65">
        <f>(Sectores!W14-Sectores!S14)/Sectores!S14</f>
        <v>0.04276719901719902</v>
      </c>
      <c r="X15" s="65">
        <f>(Sectores!X14-Sectores!T14)/Sectores!T14</f>
        <v>0.4138794491146485</v>
      </c>
      <c r="Y15" s="65">
        <f>(Sectores!Y14-Sectores!U14)/Sectores!U14</f>
        <v>1.978182229256161</v>
      </c>
      <c r="Z15" s="65">
        <f>(Sectores!Z14-Sectores!V14)/Sectores!V14</f>
        <v>1.05298926425687</v>
      </c>
      <c r="AA15" s="65">
        <f>(Sectores!AA14-Sectores!W14)/Sectores!W14</f>
        <v>0.876592298063471</v>
      </c>
      <c r="AB15" s="65">
        <f>(Sectores!AB14-Sectores!X14)/Sectores!X14</f>
        <v>0.13535736875395318</v>
      </c>
      <c r="AC15" s="65">
        <f>(Sectores!AC14-Sectores!Y14)/Sectores!Y14</f>
        <v>0.23234010248624026</v>
      </c>
      <c r="AD15" s="65">
        <f>(Sectores!AD14-Sectores!Z14)/Sectores!Z14</f>
        <v>0.29193053156783727</v>
      </c>
      <c r="AE15" s="132">
        <f>(Sectores!AE14-Sectores!AA14)/Sectores!AA14</f>
        <v>-0.09063799733186848</v>
      </c>
    </row>
    <row r="16" spans="1:31" s="3" customFormat="1" ht="12.75">
      <c r="A16" s="104" t="s">
        <v>30</v>
      </c>
      <c r="B16" s="28" t="s">
        <v>14</v>
      </c>
      <c r="C16" s="28" t="s">
        <v>14</v>
      </c>
      <c r="D16" s="28" t="s">
        <v>14</v>
      </c>
      <c r="E16" s="28" t="s">
        <v>14</v>
      </c>
      <c r="F16" s="28" t="s">
        <v>14</v>
      </c>
      <c r="G16" s="110">
        <f>(Sectores!G15-Sectores!C15)/Sectores!C15</f>
        <v>-0.5692946791585646</v>
      </c>
      <c r="H16" s="65">
        <f>(Sectores!H15-Sectores!D15)/Sectores!D15</f>
        <v>-0.4885371814267427</v>
      </c>
      <c r="I16" s="65">
        <f>(Sectores!I15-Sectores!E15)/Sectores!E15</f>
        <v>0.6999562937062938</v>
      </c>
      <c r="J16" s="65">
        <f>(Sectores!J15-Sectores!F15)/Sectores!F15</f>
        <v>1.5928590460964562</v>
      </c>
      <c r="K16" s="65">
        <f>(Sectores!K15-Sectores!G15)/Sectores!G15</f>
        <v>0.15124153498871332</v>
      </c>
      <c r="L16" s="65">
        <f>(Sectores!L15-Sectores!H15)/Sectores!H15</f>
        <v>0.974061433447099</v>
      </c>
      <c r="M16" s="65">
        <f>(Sectores!M15-Sectores!I15)/Sectores!I15</f>
        <v>-0.026738655354158633</v>
      </c>
      <c r="N16" s="65">
        <f>(Sectores!N15-Sectores!J15)/Sectores!J15</f>
        <v>0.012742780803617305</v>
      </c>
      <c r="O16" s="65">
        <f>(Sectores!O15-Sectores!K15)/Sectores!K15</f>
        <v>1.103386809269162</v>
      </c>
      <c r="P16" s="65">
        <f>(Sectores!P15-Sectores!L15)/Sectores!L15</f>
        <v>-0.02627939142461964</v>
      </c>
      <c r="Q16" s="65">
        <f>(Sectores!Q15-Sectores!M15)/Sectores!M15</f>
        <v>-0.1610091137234183</v>
      </c>
      <c r="R16" s="65">
        <f>(Sectores!R15-Sectores!N15)/Sectores!N15</f>
        <v>-0.29112125824454593</v>
      </c>
      <c r="S16" s="65">
        <f>(Sectores!S15-Sectores!O15)/Sectores!O15</f>
        <v>-0.38152542372881354</v>
      </c>
      <c r="T16" s="65">
        <f>(Sectores!T15-Sectores!P15)/Sectores!P15</f>
        <v>0.9519412878787878</v>
      </c>
      <c r="U16" s="65">
        <f>(Sectores!U15-Sectores!Q15)/Sectores!Q15</f>
        <v>1.4082178841309825</v>
      </c>
      <c r="V16" s="65">
        <f>(Sectores!V15-Sectores!R15)/Sectores!R15</f>
        <v>0.7513598625823075</v>
      </c>
      <c r="W16" s="65">
        <f>(Sectores!W15-Sectores!S15)/Sectores!S15</f>
        <v>-0.16990956426418197</v>
      </c>
      <c r="X16" s="65">
        <f>(Sectores!X15-Sectores!T15)/Sectores!T15</f>
        <v>-0.25021224984839296</v>
      </c>
      <c r="Y16" s="65">
        <f>(Sectores!Y15-Sectores!U15)/Sectores!U15</f>
        <v>0.15421324442701184</v>
      </c>
      <c r="Z16" s="65">
        <f>(Sectores!Z15-Sectores!V15)/Sectores!V15</f>
        <v>0.1431957498978341</v>
      </c>
      <c r="AA16" s="65">
        <f>(Sectores!AA15-Sectores!W15)/Sectores!W15</f>
        <v>0.8539121822383625</v>
      </c>
      <c r="AB16" s="65">
        <f>(Sectores!AB15-Sectores!X15)/Sectores!X15</f>
        <v>-0.41823034616628924</v>
      </c>
      <c r="AC16" s="65">
        <f>(Sectores!AC15-Sectores!Y15)/Sectores!Y15</f>
        <v>-0.27118260081558676</v>
      </c>
      <c r="AD16" s="65">
        <f>(Sectores!AD15-Sectores!Z15)/Sectores!Z15</f>
        <v>0.24908843926503182</v>
      </c>
      <c r="AE16" s="132">
        <f>(Sectores!AE15-Sectores!AA15)/Sectores!AA15</f>
        <v>-0.06793696019944796</v>
      </c>
    </row>
    <row r="17" spans="1:31" s="3" customFormat="1" ht="12.75">
      <c r="A17" s="104" t="s">
        <v>31</v>
      </c>
      <c r="B17" s="28" t="s">
        <v>14</v>
      </c>
      <c r="C17" s="28" t="s">
        <v>14</v>
      </c>
      <c r="D17" s="28" t="s">
        <v>14</v>
      </c>
      <c r="E17" s="28" t="s">
        <v>14</v>
      </c>
      <c r="F17" s="28" t="s">
        <v>14</v>
      </c>
      <c r="G17" s="110">
        <f>(Sectores!G16-Sectores!C16)/Sectores!C16</f>
        <v>0.5463472536959102</v>
      </c>
      <c r="H17" s="65">
        <f>(Sectores!H16-Sectores!D16)/Sectores!D16</f>
        <v>0.37306475778258696</v>
      </c>
      <c r="I17" s="65">
        <f>(Sectores!I16-Sectores!E16)/Sectores!E16</f>
        <v>0.16785284134457462</v>
      </c>
      <c r="J17" s="65">
        <f>(Sectores!J16-Sectores!F16)/Sectores!F16</f>
        <v>0.801094890510949</v>
      </c>
      <c r="K17" s="65">
        <f>(Sectores!K16-Sectores!G16)/Sectores!G16</f>
        <v>0.033217027215631544</v>
      </c>
      <c r="L17" s="65">
        <f>(Sectores!L16-Sectores!H16)/Sectores!H16</f>
        <v>0.5614694471387003</v>
      </c>
      <c r="M17" s="65">
        <f>(Sectores!M16-Sectores!I16)/Sectores!I16</f>
        <v>0.16969810613163322</v>
      </c>
      <c r="N17" s="65">
        <f>(Sectores!N16-Sectores!J16)/Sectores!J16</f>
        <v>-0.09409827760891591</v>
      </c>
      <c r="O17" s="65">
        <f>(Sectores!O16-Sectores!K16)/Sectores!K16</f>
        <v>-0.3212211265703093</v>
      </c>
      <c r="P17" s="65">
        <f>(Sectores!P16-Sectores!L16)/Sectores!L16</f>
        <v>-0.273779020110257</v>
      </c>
      <c r="Q17" s="65">
        <f>(Sectores!Q16-Sectores!M16)/Sectores!M16</f>
        <v>0.09562359730682911</v>
      </c>
      <c r="R17" s="65">
        <f>(Sectores!R16-Sectores!N16)/Sectores!N16</f>
        <v>-0.0406123304907032</v>
      </c>
      <c r="S17" s="65">
        <f>(Sectores!S16-Sectores!O16)/Sectores!O16</f>
        <v>0.5798009950248756</v>
      </c>
      <c r="T17" s="65">
        <f>(Sectores!T16-Sectores!P16)/Sectores!P16</f>
        <v>0.19929434406072918</v>
      </c>
      <c r="U17" s="65">
        <f>(Sectores!U16-Sectores!Q16)/Sectores!Q16</f>
        <v>-0.2583949081864072</v>
      </c>
      <c r="V17" s="65">
        <f>(Sectores!V16-Sectores!R16)/Sectores!R16</f>
        <v>0.33814207650273226</v>
      </c>
      <c r="W17" s="65">
        <f>(Sectores!W16-Sectores!S16)/Sectores!S16</f>
        <v>-0.24815771241418405</v>
      </c>
      <c r="X17" s="65">
        <f>(Sectores!X16-Sectores!T16)/Sectores!T16</f>
        <v>0.009093340465365071</v>
      </c>
      <c r="Y17" s="65">
        <f>(Sectores!Y16-Sectores!U16)/Sectores!U16</f>
        <v>-0.38906974450034526</v>
      </c>
      <c r="Z17" s="65">
        <f>(Sectores!Z16-Sectores!V16)/Sectores!V16</f>
        <v>-0.7846564303604486</v>
      </c>
      <c r="AA17" s="65">
        <f>(Sectores!AA16-Sectores!W16)/Sectores!W16</f>
        <v>-0.018262545028064004</v>
      </c>
      <c r="AB17" s="65">
        <f>(Sectores!AB16-Sectores!X16)/Sectores!X16</f>
        <v>0.07315133845746091</v>
      </c>
      <c r="AC17" s="65">
        <f>(Sectores!AC16-Sectores!Y16)/Sectores!Y16</f>
        <v>0.3276279670595834</v>
      </c>
      <c r="AD17" s="65">
        <f>(Sectores!AD16-Sectores!Z16)/Sectores!Z16</f>
        <v>1.1572692793931731</v>
      </c>
      <c r="AE17" s="132">
        <f>(Sectores!AE16-Sectores!AA16)/Sectores!AA16</f>
        <v>0.8614216230053758</v>
      </c>
    </row>
    <row r="18" spans="1:31" s="3" customFormat="1" ht="12.75">
      <c r="A18" s="104" t="s">
        <v>32</v>
      </c>
      <c r="B18" s="28" t="s">
        <v>14</v>
      </c>
      <c r="C18" s="28" t="s">
        <v>14</v>
      </c>
      <c r="D18" s="28" t="s">
        <v>14</v>
      </c>
      <c r="E18" s="28" t="s">
        <v>14</v>
      </c>
      <c r="F18" s="28" t="s">
        <v>14</v>
      </c>
      <c r="G18" s="110">
        <f>(Sectores!G17-Sectores!C17)/Sectores!C17</f>
        <v>-0.10157232704402516</v>
      </c>
      <c r="H18" s="65">
        <f>(Sectores!H17-Sectores!D17)/Sectores!D17</f>
        <v>0.15752002373183033</v>
      </c>
      <c r="I18" s="65">
        <f>(Sectores!I17-Sectores!E17)/Sectores!E17</f>
        <v>0.03884892086330935</v>
      </c>
      <c r="J18" s="65">
        <f>(Sectores!J17-Sectores!F17)/Sectores!F17</f>
        <v>-0.20989936331895667</v>
      </c>
      <c r="K18" s="65">
        <f>(Sectores!K17-Sectores!G17)/Sectores!G17</f>
        <v>1.3097654882744136</v>
      </c>
      <c r="L18" s="65">
        <f>(Sectores!L17-Sectores!H17)/Sectores!H17</f>
        <v>0.2501281394156843</v>
      </c>
      <c r="M18" s="65">
        <f>(Sectores!M17-Sectores!I17)/Sectores!I17</f>
        <v>-0.517609814008706</v>
      </c>
      <c r="N18" s="65">
        <f>(Sectores!N17-Sectores!J17)/Sectores!J17</f>
        <v>0.3075123472835976</v>
      </c>
      <c r="O18" s="65">
        <f>(Sectores!O17-Sectores!K17)/Sectores!K17</f>
        <v>0.035611456281254734</v>
      </c>
      <c r="P18" s="65">
        <f>(Sectores!P17-Sectores!L17)/Sectores!L17</f>
        <v>0.11029110291102912</v>
      </c>
      <c r="Q18" s="65">
        <f>(Sectores!Q17-Sectores!M17)/Sectores!M17</f>
        <v>0.1066447908121411</v>
      </c>
      <c r="R18" s="65">
        <f>(Sectores!R17-Sectores!N17)/Sectores!N17</f>
        <v>-0.74831013916501</v>
      </c>
      <c r="S18" s="65">
        <f>(Sectores!S17-Sectores!O17)/Sectores!O17</f>
        <v>-0.5005853087503658</v>
      </c>
      <c r="T18" s="65">
        <f>(Sectores!T17-Sectores!P17)/Sectores!P17</f>
        <v>0.19627031019202362</v>
      </c>
      <c r="U18" s="65">
        <f>(Sectores!U17-Sectores!Q17)/Sectores!Q17</f>
        <v>1.4673832468495183</v>
      </c>
      <c r="V18" s="65">
        <f>(Sectores!V17-Sectores!R17)/Sectores!R17</f>
        <v>2.11216429699842</v>
      </c>
      <c r="W18" s="65">
        <f>(Sectores!W17-Sectores!S17)/Sectores!S17</f>
        <v>0.06182244359800762</v>
      </c>
      <c r="X18" s="65">
        <f>(Sectores!X17-Sectores!T17)/Sectores!T17</f>
        <v>-0.6786541132890879</v>
      </c>
      <c r="Y18" s="65">
        <f>(Sectores!Y17-Sectores!U17)/Sectores!U17</f>
        <v>-0.02103049421661409</v>
      </c>
      <c r="Z18" s="65">
        <f>(Sectores!Z17-Sectores!V17)/Sectores!V17</f>
        <v>-0.12944162436548223</v>
      </c>
      <c r="AA18" s="65">
        <f>(Sectores!AA17-Sectores!W17)/Sectores!W17</f>
        <v>-0.277317880794702</v>
      </c>
      <c r="AB18" s="65">
        <f>(Sectores!AB17-Sectores!X17)/Sectores!X17</f>
        <v>0.33045148895292986</v>
      </c>
      <c r="AC18" s="65">
        <f>(Sectores!AC17-Sectores!Y17)/Sectores!Y17</f>
        <v>-0.6472303206997084</v>
      </c>
      <c r="AD18" s="65">
        <f>(Sectores!AD17-Sectores!Z17)/Sectores!Z17</f>
        <v>-0.07784256559766764</v>
      </c>
      <c r="AE18" s="132">
        <f>(Sectores!AE17-Sectores!AA17)/Sectores!AA17</f>
        <v>0.24169530355097366</v>
      </c>
    </row>
    <row r="19" spans="1:31" s="3" customFormat="1" ht="12.75">
      <c r="A19" s="104" t="s">
        <v>33</v>
      </c>
      <c r="B19" s="28" t="s">
        <v>14</v>
      </c>
      <c r="C19" s="28" t="s">
        <v>14</v>
      </c>
      <c r="D19" s="28" t="s">
        <v>14</v>
      </c>
      <c r="E19" s="28" t="s">
        <v>14</v>
      </c>
      <c r="F19" s="28" t="s">
        <v>14</v>
      </c>
      <c r="G19" s="110">
        <f>(Sectores!G18-Sectores!C18)/Sectores!C18</f>
        <v>-0.22422633217359458</v>
      </c>
      <c r="H19" s="65">
        <f>(Sectores!H18-Sectores!D18)/Sectores!D18</f>
        <v>-0.19966939607119516</v>
      </c>
      <c r="I19" s="65">
        <f>(Sectores!I18-Sectores!E18)/Sectores!E18</f>
        <v>-0.1549090606401132</v>
      </c>
      <c r="J19" s="65">
        <f>(Sectores!J18-Sectores!F18)/Sectores!F18</f>
        <v>-0.24695852093112367</v>
      </c>
      <c r="K19" s="65">
        <f>(Sectores!K18-Sectores!G18)/Sectores!G18</f>
        <v>-0.3972618907116724</v>
      </c>
      <c r="L19" s="65">
        <f>(Sectores!L18-Sectores!H18)/Sectores!H18</f>
        <v>-0.17426389355876842</v>
      </c>
      <c r="M19" s="65">
        <f>(Sectores!M18-Sectores!I18)/Sectores!I18</f>
        <v>-0.19276040384141838</v>
      </c>
      <c r="N19" s="65">
        <f>(Sectores!N18-Sectores!J18)/Sectores!J18</f>
        <v>-0.09871517618623585</v>
      </c>
      <c r="O19" s="65">
        <f>(Sectores!O18-Sectores!K18)/Sectores!K18</f>
        <v>0.14405064943541546</v>
      </c>
      <c r="P19" s="65">
        <f>(Sectores!P18-Sectores!L18)/Sectores!L18</f>
        <v>0.44738525972892795</v>
      </c>
      <c r="Q19" s="65">
        <f>(Sectores!Q18-Sectores!M18)/Sectores!M18</f>
        <v>0.45817826856201577</v>
      </c>
      <c r="R19" s="65">
        <f>(Sectores!R18-Sectores!N18)/Sectores!N18</f>
        <v>-0.03232180663373324</v>
      </c>
      <c r="S19" s="65">
        <f>(Sectores!S18-Sectores!O18)/Sectores!O18</f>
        <v>-0.05300091282519397</v>
      </c>
      <c r="T19" s="65">
        <f>(Sectores!T18-Sectores!P18)/Sectores!P18</f>
        <v>0.33421750663129973</v>
      </c>
      <c r="U19" s="65">
        <f>(Sectores!U18-Sectores!Q18)/Sectores!Q18</f>
        <v>0.24237479603363876</v>
      </c>
      <c r="V19" s="65">
        <f>(Sectores!V18-Sectores!R18)/Sectores!R18</f>
        <v>-0.26682224815246985</v>
      </c>
      <c r="W19" s="65">
        <f>(Sectores!W18-Sectores!S18)/Sectores!S18</f>
        <v>-0.12621242243508646</v>
      </c>
      <c r="X19" s="65">
        <f>(Sectores!X18-Sectores!T18)/Sectores!T18</f>
        <v>-0.2621543466473884</v>
      </c>
      <c r="Y19" s="65">
        <f>(Sectores!Y18-Sectores!U18)/Sectores!U18</f>
        <v>-0.2854785478547855</v>
      </c>
      <c r="Z19" s="65">
        <f>(Sectores!Z18-Sectores!V18)/Sectores!V18</f>
        <v>0.5938992042440319</v>
      </c>
      <c r="AA19" s="65">
        <f>(Sectores!AA18-Sectores!W18)/Sectores!W18</f>
        <v>1.1571290678433535</v>
      </c>
      <c r="AB19" s="65">
        <f>(Sectores!AB18-Sectores!X18)/Sectores!X18</f>
        <v>-0.012451520718513982</v>
      </c>
      <c r="AC19" s="65">
        <f>(Sectores!AC18-Sectores!Y18)/Sectores!Y18</f>
        <v>-0.0744214544940378</v>
      </c>
      <c r="AD19" s="65">
        <f>(Sectores!AD18-Sectores!Z18)/Sectores!Z18</f>
        <v>0.39078881677483773</v>
      </c>
      <c r="AE19" s="132">
        <f>(Sectores!AE18-Sectores!AA18)/Sectores!AA18</f>
        <v>0.042349857768402215</v>
      </c>
    </row>
    <row r="20" spans="1:31" s="3" customFormat="1" ht="12.75">
      <c r="A20" s="104" t="s">
        <v>34</v>
      </c>
      <c r="B20" s="28" t="s">
        <v>14</v>
      </c>
      <c r="C20" s="28" t="s">
        <v>14</v>
      </c>
      <c r="D20" s="28" t="s">
        <v>14</v>
      </c>
      <c r="E20" s="28" t="s">
        <v>14</v>
      </c>
      <c r="F20" s="28" t="s">
        <v>14</v>
      </c>
      <c r="G20" s="110">
        <f>(Sectores!G19-Sectores!C19)/Sectores!C19</f>
        <v>0.12483983941231741</v>
      </c>
      <c r="H20" s="65">
        <f>(Sectores!H19-Sectores!D19)/Sectores!D19</f>
        <v>-0.042011202987463324</v>
      </c>
      <c r="I20" s="65">
        <f>(Sectores!I19-Sectores!E19)/Sectores!E19</f>
        <v>0.08218539616778871</v>
      </c>
      <c r="J20" s="65">
        <f>(Sectores!J19-Sectores!F19)/Sectores!F19</f>
        <v>0.9302814434193624</v>
      </c>
      <c r="K20" s="65">
        <f>(Sectores!K19-Sectores!G19)/Sectores!G19</f>
        <v>-0.052777461366138895</v>
      </c>
      <c r="L20" s="65">
        <f>(Sectores!L19-Sectores!H19)/Sectores!H19</f>
        <v>-0.15420669172583415</v>
      </c>
      <c r="M20" s="65">
        <f>(Sectores!M19-Sectores!I19)/Sectores!I19</f>
        <v>-0.12485045700339761</v>
      </c>
      <c r="N20" s="65">
        <f>(Sectores!N19-Sectores!J19)/Sectores!J19</f>
        <v>-0.3311755097102063</v>
      </c>
      <c r="O20" s="65">
        <f>(Sectores!O19-Sectores!K19)/Sectores!K19</f>
        <v>-0.1752114482703331</v>
      </c>
      <c r="P20" s="65">
        <f>(Sectores!P19-Sectores!L19)/Sectores!L19</f>
        <v>0.4642269285635905</v>
      </c>
      <c r="Q20" s="65">
        <f>(Sectores!Q19-Sectores!M19)/Sectores!M19</f>
        <v>-0.19974846894138232</v>
      </c>
      <c r="R20" s="65">
        <f>(Sectores!R19-Sectores!N19)/Sectores!N19</f>
        <v>-0.32017186793306196</v>
      </c>
      <c r="S20" s="65">
        <f>(Sectores!S19-Sectores!O19)/Sectores!O19</f>
        <v>-0.046267496111975115</v>
      </c>
      <c r="T20" s="65">
        <f>(Sectores!T19-Sectores!P19)/Sectores!P19</f>
        <v>-0.19912316858395473</v>
      </c>
      <c r="U20" s="65">
        <f>(Sectores!U19-Sectores!Q19)/Sectores!Q19</f>
        <v>0.6443457464981209</v>
      </c>
      <c r="V20" s="65">
        <f>(Sectores!V19-Sectores!R19)/Sectores!R19</f>
        <v>0.7102654514004391</v>
      </c>
      <c r="W20" s="65">
        <f>(Sectores!W19-Sectores!S19)/Sectores!S19</f>
        <v>-0.10318997146351407</v>
      </c>
      <c r="X20" s="65">
        <f>(Sectores!X19-Sectores!T19)/Sectores!T19</f>
        <v>0.11598746081504702</v>
      </c>
      <c r="Y20" s="65">
        <f>(Sectores!Y19-Sectores!U19)/Sectores!U19</f>
        <v>-0.04014128402243923</v>
      </c>
      <c r="Z20" s="65">
        <f>(Sectores!Z19-Sectores!V19)/Sectores!V19</f>
        <v>-0.06982533940171938</v>
      </c>
      <c r="AA20" s="65">
        <f>(Sectores!AA19-Sectores!W19)/Sectores!W19</f>
        <v>0.37689641456900963</v>
      </c>
      <c r="AB20" s="65">
        <f>(Sectores!AB19-Sectores!X19)/Sectores!X19</f>
        <v>-0.08883951031360053</v>
      </c>
      <c r="AC20" s="65">
        <f>(Sectores!AC19-Sectores!Y19)/Sectores!Y19</f>
        <v>-0.29676609377029306</v>
      </c>
      <c r="AD20" s="65">
        <f>(Sectores!AD19-Sectores!Z19)/Sectores!Z19</f>
        <v>0.16351622616259617</v>
      </c>
      <c r="AE20" s="132">
        <f>(Sectores!AE19-Sectores!AA19)/Sectores!AA19</f>
        <v>0.15405249257180587</v>
      </c>
    </row>
    <row r="21" spans="1:31" s="3" customFormat="1" ht="12.75">
      <c r="A21" s="104" t="s">
        <v>35</v>
      </c>
      <c r="B21" s="28" t="s">
        <v>14</v>
      </c>
      <c r="C21" s="28" t="s">
        <v>14</v>
      </c>
      <c r="D21" s="28" t="s">
        <v>14</v>
      </c>
      <c r="E21" s="28" t="s">
        <v>14</v>
      </c>
      <c r="F21" s="28" t="s">
        <v>14</v>
      </c>
      <c r="G21" s="110">
        <f>(Sectores!G20-Sectores!C20)/Sectores!C20</f>
        <v>-0.1492068604557533</v>
      </c>
      <c r="H21" s="65">
        <f>(Sectores!H20-Sectores!D20)/Sectores!D20</f>
        <v>0.2725060827250608</v>
      </c>
      <c r="I21" s="65">
        <f>(Sectores!I20-Sectores!E20)/Sectores!E20</f>
        <v>0.013995117982099268</v>
      </c>
      <c r="J21" s="65">
        <f>(Sectores!J20-Sectores!F20)/Sectores!F20</f>
        <v>0.3597400801880271</v>
      </c>
      <c r="K21" s="65">
        <f>(Sectores!K20-Sectores!G20)/Sectores!G20</f>
        <v>0.23982585652091615</v>
      </c>
      <c r="L21" s="65">
        <f>(Sectores!L20-Sectores!H20)/Sectores!H20</f>
        <v>-0.10029549800104294</v>
      </c>
      <c r="M21" s="65">
        <f>(Sectores!M20-Sectores!I20)/Sectores!I20</f>
        <v>-0.0783822821376986</v>
      </c>
      <c r="N21" s="65">
        <f>(Sectores!N20-Sectores!J20)/Sectores!J20</f>
        <v>-0.012574139976275208</v>
      </c>
      <c r="O21" s="65">
        <f>(Sectores!O20-Sectores!K20)/Sectores!K20</f>
        <v>0.16603053435114504</v>
      </c>
      <c r="P21" s="65">
        <f>(Sectores!P20-Sectores!L20)/Sectores!L20</f>
        <v>0.14845440494590417</v>
      </c>
      <c r="Q21" s="65">
        <f>(Sectores!Q20-Sectores!M20)/Sectores!M20</f>
        <v>-0.14272280848396196</v>
      </c>
      <c r="R21" s="65">
        <f>(Sectores!R20-Sectores!N20)/Sectores!N20</f>
        <v>0.04853435848149928</v>
      </c>
      <c r="S21" s="65">
        <f>(Sectores!S20-Sectores!O20)/Sectores!O20</f>
        <v>-0.1839934533551555</v>
      </c>
      <c r="T21" s="65">
        <f>(Sectores!T20-Sectores!P20)/Sectores!P20</f>
        <v>-0.08623242042931162</v>
      </c>
      <c r="U21" s="65">
        <f>(Sectores!U20-Sectores!Q20)/Sectores!Q20</f>
        <v>-0.03209425147267926</v>
      </c>
      <c r="V21" s="65">
        <f>(Sectores!V20-Sectores!R20)/Sectores!R20</f>
        <v>0.16164724368207412</v>
      </c>
      <c r="W21" s="65">
        <f>(Sectores!W20-Sectores!S20)/Sectores!S20</f>
        <v>0.3485899955874684</v>
      </c>
      <c r="X21" s="65">
        <f>(Sectores!X20-Sectores!T20)/Sectores!T20</f>
        <v>0.1565963400714312</v>
      </c>
      <c r="Y21" s="65">
        <f>(Sectores!Y20-Sectores!U20)/Sectores!U20</f>
        <v>0.1229800629590766</v>
      </c>
      <c r="Z21" s="65">
        <f>(Sectores!Z20-Sectores!V20)/Sectores!V20</f>
        <v>-0.04491912303443612</v>
      </c>
      <c r="AA21" s="65">
        <f>(Sectores!AA20-Sectores!W20)/Sectores!W20</f>
        <v>0.12192510187691484</v>
      </c>
      <c r="AB21" s="65">
        <f>(Sectores!AB20-Sectores!X20)/Sectores!X20</f>
        <v>0.24923596077932</v>
      </c>
      <c r="AC21" s="65">
        <f>(Sectores!AC20-Sectores!Y20)/Sectores!Y20</f>
        <v>0.20971780975518595</v>
      </c>
      <c r="AD21" s="65">
        <f>(Sectores!AD20-Sectores!Z20)/Sectores!Z20</f>
        <v>-0.05614894370352885</v>
      </c>
      <c r="AE21" s="132">
        <f>(Sectores!AE20-Sectores!AA20)/Sectores!AA20</f>
        <v>0.09942202661859059</v>
      </c>
    </row>
    <row r="22" spans="1:31" s="3" customFormat="1" ht="12.75">
      <c r="A22" s="104" t="s">
        <v>36</v>
      </c>
      <c r="B22" s="28" t="s">
        <v>14</v>
      </c>
      <c r="C22" s="28" t="s">
        <v>14</v>
      </c>
      <c r="D22" s="28" t="s">
        <v>14</v>
      </c>
      <c r="E22" s="28" t="s">
        <v>14</v>
      </c>
      <c r="F22" s="28" t="s">
        <v>14</v>
      </c>
      <c r="G22" s="110">
        <f>(Sectores!G21-Sectores!C21)/Sectores!C21</f>
        <v>0.04494027258853865</v>
      </c>
      <c r="H22" s="65">
        <f>(Sectores!H21-Sectores!D21)/Sectores!D21</f>
        <v>-0.08659851561405965</v>
      </c>
      <c r="I22" s="65">
        <f>(Sectores!I21-Sectores!E21)/Sectores!E21</f>
        <v>0.10300881844549263</v>
      </c>
      <c r="J22" s="65">
        <f>(Sectores!J21-Sectores!F21)/Sectores!F21</f>
        <v>-0.1749069516148397</v>
      </c>
      <c r="K22" s="65">
        <f>(Sectores!K21-Sectores!G21)/Sectores!G21</f>
        <v>-0.18683587651709724</v>
      </c>
      <c r="L22" s="65">
        <f>(Sectores!L21-Sectores!H21)/Sectores!H21</f>
        <v>0.13730720878177413</v>
      </c>
      <c r="M22" s="65">
        <f>(Sectores!M21-Sectores!I21)/Sectores!I21</f>
        <v>0.04470238253340062</v>
      </c>
      <c r="N22" s="65">
        <f>(Sectores!N21-Sectores!J21)/Sectores!J21</f>
        <v>0.0040452838974418676</v>
      </c>
      <c r="O22" s="65">
        <f>(Sectores!O21-Sectores!K21)/Sectores!K21</f>
        <v>0.25837616894779214</v>
      </c>
      <c r="P22" s="65">
        <f>(Sectores!P21-Sectores!L21)/Sectores!L21</f>
        <v>0.3157908926693807</v>
      </c>
      <c r="Q22" s="65">
        <f>(Sectores!Q21-Sectores!M21)/Sectores!M21</f>
        <v>0.08057052781450219</v>
      </c>
      <c r="R22" s="65">
        <f>(Sectores!R21-Sectores!N21)/Sectores!N21</f>
        <v>-0.04</v>
      </c>
      <c r="S22" s="65">
        <f>(Sectores!S21-Sectores!O21)/Sectores!O21</f>
        <v>0.18571287957084504</v>
      </c>
      <c r="T22" s="65">
        <f>(Sectores!T21-Sectores!P21)/Sectores!P21</f>
        <v>-0.024260306532251454</v>
      </c>
      <c r="U22" s="65">
        <f>(Sectores!U21-Sectores!Q21)/Sectores!Q21</f>
        <v>-0.32978047575351166</v>
      </c>
      <c r="V22" s="65">
        <f>(Sectores!V21-Sectores!R21)/Sectores!R21</f>
        <v>0.09160628019323672</v>
      </c>
      <c r="W22" s="65">
        <f>(Sectores!W21-Sectores!S21)/Sectores!S21</f>
        <v>-0.1418906298640656</v>
      </c>
      <c r="X22" s="65">
        <f>(Sectores!X21-Sectores!T21)/Sectores!T21</f>
        <v>-0.07406551868962621</v>
      </c>
      <c r="Y22" s="65">
        <f>(Sectores!Y21-Sectores!U21)/Sectores!U21</f>
        <v>0.36106722836580657</v>
      </c>
      <c r="Z22" s="65">
        <f>(Sectores!Z21-Sectores!V21)/Sectores!V21</f>
        <v>0.06654865298445539</v>
      </c>
      <c r="AA22" s="65">
        <f>(Sectores!AA21-Sectores!W21)/Sectores!W21</f>
        <v>0.10684918254812809</v>
      </c>
      <c r="AB22" s="65">
        <f>(Sectores!AB21-Sectores!X21)/Sectores!X21</f>
        <v>0.2352981198829746</v>
      </c>
      <c r="AC22" s="65">
        <f>(Sectores!AC21-Sectores!Y21)/Sectores!Y21</f>
        <v>0.22182099561516636</v>
      </c>
      <c r="AD22" s="65">
        <f>(Sectores!AD21-Sectores!Z21)/Sectores!Z21</f>
        <v>-0.0800311203319502</v>
      </c>
      <c r="AE22" s="132">
        <f>(Sectores!AE21-Sectores!AA21)/Sectores!AA21</f>
        <v>0.0123454092557794</v>
      </c>
    </row>
    <row r="23" spans="1:31" s="3" customFormat="1" ht="12.75">
      <c r="A23" s="104" t="s">
        <v>37</v>
      </c>
      <c r="B23" s="28" t="s">
        <v>14</v>
      </c>
      <c r="C23" s="28" t="s">
        <v>14</v>
      </c>
      <c r="D23" s="28" t="s">
        <v>14</v>
      </c>
      <c r="E23" s="28" t="s">
        <v>14</v>
      </c>
      <c r="F23" s="28" t="s">
        <v>14</v>
      </c>
      <c r="G23" s="110">
        <f>(Sectores!G22-Sectores!C22)/Sectores!C22</f>
        <v>-0.09894583591706883</v>
      </c>
      <c r="H23" s="65">
        <f>(Sectores!H22-Sectores!D22)/Sectores!D22</f>
        <v>0.03204263042770047</v>
      </c>
      <c r="I23" s="65">
        <f>(Sectores!I22-Sectores!E22)/Sectores!E22</f>
        <v>-0.04632522097106187</v>
      </c>
      <c r="J23" s="65">
        <f>(Sectores!J22-Sectores!F22)/Sectores!F22</f>
        <v>-0.10751425696075143</v>
      </c>
      <c r="K23" s="65">
        <f>(Sectores!K22-Sectores!G22)/Sectores!G22</f>
        <v>0.058974896023458304</v>
      </c>
      <c r="L23" s="65">
        <f>(Sectores!L22-Sectores!H22)/Sectores!H22</f>
        <v>0.014249960542039638</v>
      </c>
      <c r="M23" s="65">
        <f>(Sectores!M22-Sectores!I22)/Sectores!I22</f>
        <v>-0.05626936163729623</v>
      </c>
      <c r="N23" s="65">
        <f>(Sectores!N22-Sectores!J22)/Sectores!J22</f>
        <v>0.3403495583536929</v>
      </c>
      <c r="O23" s="65">
        <f>(Sectores!O22-Sectores!K22)/Sectores!K22</f>
        <v>0.117625452079566</v>
      </c>
      <c r="P23" s="65">
        <f>(Sectores!P22-Sectores!L22)/Sectores!L22</f>
        <v>-0.07756263477313652</v>
      </c>
      <c r="Q23" s="65">
        <f>(Sectores!Q22-Sectores!M22)/Sectores!M22</f>
        <v>0.061184953990206105</v>
      </c>
      <c r="R23" s="65">
        <f>(Sectores!R22-Sectores!N22)/Sectores!N22</f>
        <v>-0.07618246401196485</v>
      </c>
      <c r="S23" s="65">
        <f>(Sectores!S22-Sectores!O22)/Sectores!O22</f>
        <v>-0.052509164454556945</v>
      </c>
      <c r="T23" s="65">
        <f>(Sectores!T22-Sectores!P22)/Sectores!P22</f>
        <v>-0.014387622306839543</v>
      </c>
      <c r="U23" s="65">
        <f>(Sectores!U22-Sectores!Q22)/Sectores!Q22</f>
        <v>0.13564908722109534</v>
      </c>
      <c r="V23" s="65">
        <f>(Sectores!V22-Sectores!R22)/Sectores!R22</f>
        <v>-0.014013963371445917</v>
      </c>
      <c r="W23" s="65">
        <f>(Sectores!W22-Sectores!S22)/Sectores!S22</f>
        <v>0.12660760979774802</v>
      </c>
      <c r="X23" s="65">
        <f>(Sectores!X22-Sectores!T22)/Sectores!T22</f>
        <v>0.09932268870577304</v>
      </c>
      <c r="Y23" s="65">
        <f>(Sectores!Y22-Sectores!U22)/Sectores!U22</f>
        <v>0.09060058048671578</v>
      </c>
      <c r="Z23" s="65">
        <f>(Sectores!Z22-Sectores!V22)/Sectores!V22</f>
        <v>0.28823951972907796</v>
      </c>
      <c r="AA23" s="65">
        <f>(Sectores!AA22-Sectores!W22)/Sectores!W22</f>
        <v>0.01281292186722876</v>
      </c>
      <c r="AB23" s="65">
        <f>(Sectores!AB22-Sectores!X22)/Sectores!X22</f>
        <v>0.07747058431014925</v>
      </c>
      <c r="AC23" s="65">
        <f>(Sectores!AC22-Sectores!Y22)/Sectores!Y22</f>
        <v>0.13525630527350146</v>
      </c>
      <c r="AD23" s="65">
        <f>(Sectores!AD22-Sectores!Z22)/Sectores!Z22</f>
        <v>-0.0813136040467608</v>
      </c>
      <c r="AE23" s="132">
        <f>(Sectores!AE22-Sectores!AA22)/Sectores!AA22</f>
        <v>-0.06704237208867271</v>
      </c>
    </row>
    <row r="24" spans="1:31" s="3" customFormat="1" ht="12.75">
      <c r="A24" s="104" t="s">
        <v>38</v>
      </c>
      <c r="B24" s="28" t="s">
        <v>14</v>
      </c>
      <c r="C24" s="28" t="s">
        <v>14</v>
      </c>
      <c r="D24" s="28" t="s">
        <v>14</v>
      </c>
      <c r="E24" s="28" t="s">
        <v>14</v>
      </c>
      <c r="F24" s="28" t="s">
        <v>14</v>
      </c>
      <c r="G24" s="110">
        <f>(Sectores!G23-Sectores!C23)/Sectores!C23</f>
        <v>-0.09981022000421734</v>
      </c>
      <c r="H24" s="65">
        <f>(Sectores!H23-Sectores!D23)/Sectores!D23</f>
        <v>-0.13520906604142244</v>
      </c>
      <c r="I24" s="65">
        <f>(Sectores!I23-Sectores!E23)/Sectores!E23</f>
        <v>-0.30255948359978985</v>
      </c>
      <c r="J24" s="65">
        <f>(Sectores!J23-Sectores!F23)/Sectores!F23</f>
        <v>-0.19666065838155772</v>
      </c>
      <c r="K24" s="65">
        <f>(Sectores!K23-Sectores!G23)/Sectores!G23</f>
        <v>-0.5782775044897321</v>
      </c>
      <c r="L24" s="65">
        <f>(Sectores!L23-Sectores!H23)/Sectores!H23</f>
        <v>-0.0807049254405784</v>
      </c>
      <c r="M24" s="65">
        <f>(Sectores!M23-Sectores!I23)/Sectores!I23</f>
        <v>0.40238915195867414</v>
      </c>
      <c r="N24" s="65">
        <f>(Sectores!N23-Sectores!J23)/Sectores!J23</f>
        <v>0.5818375059045819</v>
      </c>
      <c r="O24" s="65">
        <f>(Sectores!O23-Sectores!K23)/Sectores!K23</f>
        <v>0.11146084058507684</v>
      </c>
      <c r="P24" s="65">
        <f>(Sectores!P23-Sectores!L23)/Sectores!L23</f>
        <v>-0.11325206449075895</v>
      </c>
      <c r="Q24" s="65">
        <f>(Sectores!Q23-Sectores!M23)/Sectores!M23</f>
        <v>-0.012508633259151254</v>
      </c>
      <c r="R24" s="65">
        <f>(Sectores!R23-Sectores!N23)/Sectores!N23</f>
        <v>-0.21724524076147816</v>
      </c>
      <c r="S24" s="65">
        <f>(Sectores!S23-Sectores!O23)/Sectores!O23</f>
        <v>-0.2876894885890388</v>
      </c>
      <c r="T24" s="65">
        <f>(Sectores!T23-Sectores!P23)/Sectores!P23</f>
        <v>-0.48070953436807096</v>
      </c>
      <c r="U24" s="65">
        <f>(Sectores!U23-Sectores!Q23)/Sectores!Q23</f>
        <v>-0.44505750699409385</v>
      </c>
      <c r="V24" s="65">
        <f>(Sectores!V23-Sectores!R23)/Sectores!R23</f>
        <v>0.029470672389127324</v>
      </c>
      <c r="W24" s="65">
        <f>(Sectores!W23-Sectores!S23)/Sectores!S23</f>
        <v>1.5039756782039289</v>
      </c>
      <c r="X24" s="65">
        <f>(Sectores!X23-Sectores!T23)/Sectores!T23</f>
        <v>1.2495730145175064</v>
      </c>
      <c r="Y24" s="65">
        <f>(Sectores!Y23-Sectores!U23)/Sectores!U23</f>
        <v>1.171824674415348</v>
      </c>
      <c r="Z24" s="65">
        <f>(Sectores!Z23-Sectores!V23)/Sectores!V23</f>
        <v>0.5694830461367426</v>
      </c>
      <c r="AA24" s="65">
        <f>(Sectores!AA23-Sectores!W23)/Sectores!W23</f>
        <v>-0.3578033062482488</v>
      </c>
      <c r="AB24" s="65">
        <f>(Sectores!AB23-Sectores!X23)/Sectores!X23</f>
        <v>-0.17822909746607193</v>
      </c>
      <c r="AC24" s="65">
        <f>(Sectores!AC23-Sectores!Y23)/Sectores!Y23</f>
        <v>0.11399832355406538</v>
      </c>
      <c r="AD24" s="65">
        <f>(Sectores!AD23-Sectores!Z23)/Sectores!Z23</f>
        <v>-0.2274954252995691</v>
      </c>
      <c r="AE24" s="132">
        <f>(Sectores!AE23-Sectores!AA23)/Sectores!AA23</f>
        <v>0.2985747527632344</v>
      </c>
    </row>
    <row r="25" spans="1:31" s="3" customFormat="1" ht="12.75">
      <c r="A25" s="104" t="s">
        <v>39</v>
      </c>
      <c r="B25" s="28" t="s">
        <v>14</v>
      </c>
      <c r="C25" s="28" t="s">
        <v>14</v>
      </c>
      <c r="D25" s="28" t="s">
        <v>14</v>
      </c>
      <c r="E25" s="28" t="s">
        <v>14</v>
      </c>
      <c r="F25" s="28" t="s">
        <v>14</v>
      </c>
      <c r="G25" s="110">
        <f>(Sectores!G24-Sectores!C24)/Sectores!C24</f>
        <v>-0.0462166575939031</v>
      </c>
      <c r="H25" s="65">
        <f>(Sectores!H24-Sectores!D24)/Sectores!D24</f>
        <v>0.13846560846560846</v>
      </c>
      <c r="I25" s="65">
        <f>(Sectores!I24-Sectores!E24)/Sectores!E24</f>
        <v>0.028729573010015816</v>
      </c>
      <c r="J25" s="65">
        <f>(Sectores!J24-Sectores!F24)/Sectores!F24</f>
        <v>-0.017167876483465835</v>
      </c>
      <c r="K25" s="65">
        <f>(Sectores!K24-Sectores!G24)/Sectores!G24</f>
        <v>0.38650761942811485</v>
      </c>
      <c r="L25" s="65">
        <f>(Sectores!L24-Sectores!H24)/Sectores!H24</f>
        <v>-0.1032207092066738</v>
      </c>
      <c r="M25" s="65">
        <f>(Sectores!M24-Sectores!I24)/Sectores!I24</f>
        <v>0.540481680758391</v>
      </c>
      <c r="N25" s="65">
        <f>(Sectores!N24-Sectores!J24)/Sectores!J24</f>
        <v>0.5293669402110199</v>
      </c>
      <c r="O25" s="65">
        <f>(Sectores!O24-Sectores!K24)/Sectores!K24</f>
        <v>0.02774461779113325</v>
      </c>
      <c r="P25" s="65">
        <f>(Sectores!P24-Sectores!L24)/Sectores!L24</f>
        <v>-0.1331882255389718</v>
      </c>
      <c r="Q25" s="65">
        <f>(Sectores!Q24-Sectores!M24)/Sectores!M24</f>
        <v>-0.17093555093555093</v>
      </c>
      <c r="R25" s="65">
        <f>(Sectores!R24-Sectores!N24)/Sectores!N24</f>
        <v>0.08646659767736001</v>
      </c>
      <c r="S25" s="65">
        <f>(Sectores!S24-Sectores!O24)/Sectores!O24</f>
        <v>-0.5324628509632715</v>
      </c>
      <c r="T25" s="65">
        <f>(Sectores!T24-Sectores!P24)/Sectores!P24</f>
        <v>0.3042568456295588</v>
      </c>
      <c r="U25" s="65">
        <f>(Sectores!U24-Sectores!Q24)/Sectores!Q24</f>
        <v>0.0036110135914539346</v>
      </c>
      <c r="V25" s="65">
        <f>(Sectores!V24-Sectores!R24)/Sectores!R24</f>
        <v>-0.34966663138956505</v>
      </c>
      <c r="W25" s="65">
        <f>(Sectores!W24-Sectores!S24)/Sectores!S24</f>
        <v>0.7471943801936092</v>
      </c>
      <c r="X25" s="65">
        <f>(Sectores!X24-Sectores!T24)/Sectores!T24</f>
        <v>-0.13857437542975018</v>
      </c>
      <c r="Y25" s="65">
        <f>(Sectores!Y24-Sectores!U24)/Sectores!U24</f>
        <v>0.21598121033431614</v>
      </c>
      <c r="Z25" s="65">
        <f>(Sectores!Z24-Sectores!V24)/Sectores!V24</f>
        <v>0.30962842419311093</v>
      </c>
      <c r="AA25" s="65">
        <f>(Sectores!AA24-Sectores!W24)/Sectores!W24</f>
        <v>0.20284383427310615</v>
      </c>
      <c r="AB25" s="65">
        <f>(Sectores!AB24-Sectores!X24)/Sectores!X24</f>
        <v>0.19758407833120475</v>
      </c>
      <c r="AC25" s="65">
        <f>(Sectores!AC24-Sectores!Y24)/Sectores!Y24</f>
        <v>-0.10841244400608227</v>
      </c>
      <c r="AD25" s="65">
        <f>(Sectores!AD24-Sectores!Z24)/Sectores!Z24</f>
        <v>-0.051443482582943297</v>
      </c>
      <c r="AE25" s="132">
        <f>(Sectores!AE24-Sectores!AA24)/Sectores!AA24</f>
        <v>-0.18200717430295124</v>
      </c>
    </row>
    <row r="26" spans="1:31" s="3" customFormat="1" ht="12.75">
      <c r="A26" s="104" t="s">
        <v>40</v>
      </c>
      <c r="B26" s="28" t="s">
        <v>14</v>
      </c>
      <c r="C26" s="28" t="s">
        <v>14</v>
      </c>
      <c r="D26" s="28" t="s">
        <v>14</v>
      </c>
      <c r="E26" s="28" t="s">
        <v>14</v>
      </c>
      <c r="F26" s="28" t="s">
        <v>14</v>
      </c>
      <c r="G26" s="110">
        <f>(Sectores!G25-Sectores!C25)/Sectores!C25</f>
        <v>0.03940568475452196</v>
      </c>
      <c r="H26" s="65">
        <f>(Sectores!H25-Sectores!D25)/Sectores!D25</f>
        <v>0.05234742265924907</v>
      </c>
      <c r="I26" s="65">
        <f>(Sectores!I25-Sectores!E25)/Sectores!E25</f>
        <v>0.053013845917538896</v>
      </c>
      <c r="J26" s="65">
        <f>(Sectores!J25-Sectores!F25)/Sectores!F25</f>
        <v>-0.07480819758276405</v>
      </c>
      <c r="K26" s="65">
        <f>(Sectores!K25-Sectores!G25)/Sectores!G25</f>
        <v>-0.03879042455155269</v>
      </c>
      <c r="L26" s="65">
        <f>(Sectores!L25-Sectores!H25)/Sectores!H25</f>
        <v>-0.29011177652497905</v>
      </c>
      <c r="M26" s="65">
        <f>(Sectores!M25-Sectores!I25)/Sectores!I25</f>
        <v>-0.136948050594928</v>
      </c>
      <c r="N26" s="65">
        <f>(Sectores!N25-Sectores!J25)/Sectores!J25</f>
        <v>-0.03628226099600145</v>
      </c>
      <c r="O26" s="65">
        <f>(Sectores!O25-Sectores!K25)/Sectores!K25</f>
        <v>-0.23303828231254597</v>
      </c>
      <c r="P26" s="65">
        <f>(Sectores!P25-Sectores!L25)/Sectores!L25</f>
        <v>0.1605616773378033</v>
      </c>
      <c r="Q26" s="65">
        <f>(Sectores!Q25-Sectores!M25)/Sectores!M25</f>
        <v>0.08670352753700171</v>
      </c>
      <c r="R26" s="65">
        <f>(Sectores!R25-Sectores!N25)/Sectores!N25</f>
        <v>-0.20540323911454772</v>
      </c>
      <c r="S26" s="65">
        <f>(Sectores!S25-Sectores!O25)/Sectores!O25</f>
        <v>-0.34088200238379024</v>
      </c>
      <c r="T26" s="65">
        <f>(Sectores!T25-Sectores!P25)/Sectores!P25</f>
        <v>-0.0630297864279964</v>
      </c>
      <c r="U26" s="65">
        <f>(Sectores!U25-Sectores!Q25)/Sectores!Q25</f>
        <v>-0.1329319232136509</v>
      </c>
      <c r="V26" s="65">
        <f>(Sectores!V25-Sectores!R25)/Sectores!R25</f>
        <v>0.2180620661009909</v>
      </c>
      <c r="W26" s="65">
        <f>(Sectores!W25-Sectores!S25)/Sectores!S25</f>
        <v>0.6596833237771799</v>
      </c>
      <c r="X26" s="65">
        <f>(Sectores!X25-Sectores!T25)/Sectores!T25</f>
        <v>0.18101182654402104</v>
      </c>
      <c r="Y26" s="65">
        <f>(Sectores!Y25-Sectores!U25)/Sectores!U25</f>
        <v>-0.00840486867392697</v>
      </c>
      <c r="Z26" s="65">
        <f>(Sectores!Z25-Sectores!V25)/Sectores!V25</f>
        <v>-0.022627630553390492</v>
      </c>
      <c r="AA26" s="65">
        <f>(Sectores!AA25-Sectores!W25)/Sectores!W25</f>
        <v>0.19710337496678182</v>
      </c>
      <c r="AB26" s="65">
        <f>(Sectores!AB25-Sectores!X25)/Sectores!X25</f>
        <v>0.027003316572162192</v>
      </c>
      <c r="AC26" s="65">
        <f>(Sectores!AC25-Sectores!Y25)/Sectores!Y25</f>
        <v>0.33591751298550276</v>
      </c>
      <c r="AD26" s="65">
        <f>(Sectores!AD25-Sectores!Z25)/Sectores!Z25</f>
        <v>0.1633812644852593</v>
      </c>
      <c r="AE26" s="132">
        <f>(Sectores!AE25-Sectores!AA25)/Sectores!AA25</f>
        <v>-0.06544275978422537</v>
      </c>
    </row>
    <row r="27" spans="1:31" s="3" customFormat="1" ht="12.75">
      <c r="A27" s="102" t="s">
        <v>41</v>
      </c>
      <c r="B27" s="46" t="s">
        <v>14</v>
      </c>
      <c r="C27" s="46" t="s">
        <v>14</v>
      </c>
      <c r="D27" s="46" t="s">
        <v>14</v>
      </c>
      <c r="E27" s="46" t="s">
        <v>14</v>
      </c>
      <c r="F27" s="46" t="s">
        <v>14</v>
      </c>
      <c r="G27" s="108" t="s">
        <v>14</v>
      </c>
      <c r="H27" s="68" t="s">
        <v>14</v>
      </c>
      <c r="I27" s="68" t="s">
        <v>14</v>
      </c>
      <c r="J27" s="68" t="s">
        <v>14</v>
      </c>
      <c r="K27" s="68" t="s">
        <v>14</v>
      </c>
      <c r="L27" s="68" t="s">
        <v>14</v>
      </c>
      <c r="M27" s="68" t="s">
        <v>14</v>
      </c>
      <c r="N27" s="68" t="s">
        <v>14</v>
      </c>
      <c r="O27" s="68" t="s">
        <v>14</v>
      </c>
      <c r="P27" s="68" t="s">
        <v>14</v>
      </c>
      <c r="Q27" s="68" t="s">
        <v>14</v>
      </c>
      <c r="R27" s="68" t="s">
        <v>14</v>
      </c>
      <c r="S27" s="68" t="s">
        <v>14</v>
      </c>
      <c r="T27" s="68" t="s">
        <v>14</v>
      </c>
      <c r="U27" s="68" t="s">
        <v>14</v>
      </c>
      <c r="V27" s="68" t="s">
        <v>14</v>
      </c>
      <c r="W27" s="68" t="s">
        <v>14</v>
      </c>
      <c r="X27" s="68" t="s">
        <v>14</v>
      </c>
      <c r="Y27" s="68" t="s">
        <v>14</v>
      </c>
      <c r="Z27" s="68" t="s">
        <v>14</v>
      </c>
      <c r="AA27" s="68" t="s">
        <v>14</v>
      </c>
      <c r="AB27" s="68" t="s">
        <v>14</v>
      </c>
      <c r="AC27" s="68" t="s">
        <v>14</v>
      </c>
      <c r="AD27" s="68" t="s">
        <v>14</v>
      </c>
      <c r="AE27" s="130" t="s">
        <v>14</v>
      </c>
    </row>
    <row r="28" spans="1:31" s="3" customFormat="1" ht="12.75">
      <c r="A28" s="102" t="s">
        <v>42</v>
      </c>
      <c r="B28" s="46" t="s">
        <v>14</v>
      </c>
      <c r="C28" s="46" t="s">
        <v>14</v>
      </c>
      <c r="D28" s="46" t="s">
        <v>14</v>
      </c>
      <c r="E28" s="46" t="s">
        <v>14</v>
      </c>
      <c r="F28" s="46" t="s">
        <v>14</v>
      </c>
      <c r="G28" s="108">
        <f>(Sectores!G27-Sectores!C27)/Sectores!C27</f>
        <v>0.6277720914363698</v>
      </c>
      <c r="H28" s="68">
        <f>(Sectores!H27-Sectores!D27)/Sectores!D27</f>
        <v>0.41917670682730923</v>
      </c>
      <c r="I28" s="68">
        <f>(Sectores!I27-Sectores!E27)/Sectores!E27</f>
        <v>-0.37749205431956084</v>
      </c>
      <c r="J28" s="68">
        <f>(Sectores!J27-Sectores!F27)/Sectores!F27</f>
        <v>-0.10033158015092614</v>
      </c>
      <c r="K28" s="68">
        <f>(Sectores!K27-Sectores!G27)/Sectores!G27</f>
        <v>0.09152518689303431</v>
      </c>
      <c r="L28" s="68">
        <f>(Sectores!L27-Sectores!H27)/Sectores!H27</f>
        <v>0.34644499469402196</v>
      </c>
      <c r="M28" s="68">
        <f>(Sectores!M27-Sectores!I27)/Sectores!I27</f>
        <v>1.0735669528893015</v>
      </c>
      <c r="N28" s="68">
        <f>(Sectores!N27-Sectores!J27)/Sectores!J27</f>
        <v>-0.620448624261295</v>
      </c>
      <c r="O28" s="68">
        <f>(Sectores!O27-Sectores!K27)/Sectores!K27</f>
        <v>-0.21666773346988413</v>
      </c>
      <c r="P28" s="68">
        <f>(Sectores!P27-Sectores!L27)/Sectores!L27</f>
        <v>-0.5901639344262295</v>
      </c>
      <c r="Q28" s="68">
        <f>(Sectores!Q27-Sectores!M27)/Sectores!M27</f>
        <v>-0.0004476776720761052</v>
      </c>
      <c r="R28" s="68">
        <f>(Sectores!R27-Sectores!N27)/Sectores!N27</f>
        <v>0.2440984429934706</v>
      </c>
      <c r="S28" s="68">
        <f>(Sectores!S27-Sectores!O27)/Sectores!O27</f>
        <v>-0.30478836411178295</v>
      </c>
      <c r="T28" s="68">
        <f>(Sectores!T27-Sectores!P27)/Sectores!P27</f>
        <v>0.015128205128205128</v>
      </c>
      <c r="U28" s="68">
        <f>(Sectores!U27-Sectores!Q27)/Sectores!Q27</f>
        <v>0.6488635091255178</v>
      </c>
      <c r="V28" s="68">
        <f>(Sectores!V27-Sectores!R27)/Sectores!R27</f>
        <v>0.7990849145471672</v>
      </c>
      <c r="W28" s="68">
        <f>(Sectores!W27-Sectores!S27)/Sectores!S27</f>
        <v>-0.09837799717912553</v>
      </c>
      <c r="X28" s="68">
        <f>(Sectores!X27-Sectores!T27)/Sectores!T27</f>
        <v>0.3985855013892397</v>
      </c>
      <c r="Y28" s="68">
        <f>(Sectores!Y27-Sectores!U27)/Sectores!U27</f>
        <v>-0.5470596224365069</v>
      </c>
      <c r="Z28" s="68">
        <f>(Sectores!Z27-Sectores!V27)/Sectores!V27</f>
        <v>-0.2676340788391054</v>
      </c>
      <c r="AA28" s="68">
        <f>(Sectores!AA27-Sectores!W27)/Sectores!W27</f>
        <v>0.002737583105201408</v>
      </c>
      <c r="AB28" s="68">
        <f>(Sectores!AB27-Sectores!X27)/Sectores!X27</f>
        <v>-0.08154235145385588</v>
      </c>
      <c r="AC28" s="68">
        <f>(Sectores!AC27-Sectores!Y27)/Sectores!Y27</f>
        <v>0.17166416791604197</v>
      </c>
      <c r="AD28" s="68">
        <f>(Sectores!AD27-Sectores!Z27)/Sectores!Z27</f>
        <v>-0.1577979777346543</v>
      </c>
      <c r="AE28" s="130">
        <f>(Sectores!AE27-Sectores!AA27)/Sectores!AA27</f>
        <v>-0.3926157046281851</v>
      </c>
    </row>
    <row r="29" spans="1:31" s="115" customFormat="1" ht="12.75">
      <c r="A29" s="101" t="s">
        <v>1</v>
      </c>
      <c r="B29" s="80" t="s">
        <v>14</v>
      </c>
      <c r="C29" s="80" t="s">
        <v>14</v>
      </c>
      <c r="D29" s="80" t="s">
        <v>14</v>
      </c>
      <c r="E29" s="80" t="s">
        <v>14</v>
      </c>
      <c r="F29" s="80" t="s">
        <v>14</v>
      </c>
      <c r="G29" s="113">
        <f>(Sectores!G28-Sectores!C28)/Sectores!C28</f>
        <v>0.02193808092706143</v>
      </c>
      <c r="H29" s="100">
        <f>(Sectores!H28-Sectores!D28)/Sectores!D28</f>
        <v>-0.0015087447640601116</v>
      </c>
      <c r="I29" s="100">
        <f>(Sectores!I28-Sectores!E28)/Sectores!E28</f>
        <v>-0.03248663914838149</v>
      </c>
      <c r="J29" s="100">
        <f>(Sectores!J28-Sectores!F28)/Sectores!F28</f>
        <v>0.03811927597894282</v>
      </c>
      <c r="K29" s="100">
        <f>(Sectores!K28-Sectores!G28)/Sectores!G28</f>
        <v>0.023249926839033305</v>
      </c>
      <c r="L29" s="100">
        <f>(Sectores!L28-Sectores!H28)/Sectores!H28</f>
        <v>0.03239303988851676</v>
      </c>
      <c r="M29" s="100">
        <f>(Sectores!M28-Sectores!I28)/Sectores!I28</f>
        <v>-0.04450468219794749</v>
      </c>
      <c r="N29" s="100">
        <f>(Sectores!N28-Sectores!J28)/Sectores!J28</f>
        <v>-0.050110797743755035</v>
      </c>
      <c r="O29" s="100">
        <f>(Sectores!O28-Sectores!K28)/Sectores!K28</f>
        <v>-0.019465172710859544</v>
      </c>
      <c r="P29" s="100">
        <f>(Sectores!P28-Sectores!L28)/Sectores!L28</f>
        <v>-0.027768391898303362</v>
      </c>
      <c r="Q29" s="100">
        <f>(Sectores!Q28-Sectores!M28)/Sectores!M28</f>
        <v>0.04464493859840424</v>
      </c>
      <c r="R29" s="100">
        <f>(Sectores!R28-Sectores!N28)/Sectores!N28</f>
        <v>0.011746552364027944</v>
      </c>
      <c r="S29" s="100">
        <f>(Sectores!S28-Sectores!O28)/Sectores!O28</f>
        <v>-0.1642471016217319</v>
      </c>
      <c r="T29" s="100">
        <f>(Sectores!T28-Sectores!P28)/Sectores!P28</f>
        <v>-0.01504516249855941</v>
      </c>
      <c r="U29" s="100">
        <f>(Sectores!U28-Sectores!Q28)/Sectores!Q28</f>
        <v>-0.038234156086060594</v>
      </c>
      <c r="V29" s="100">
        <f>(Sectores!V28-Sectores!R28)/Sectores!R28</f>
        <v>0.054395241003697185</v>
      </c>
      <c r="W29" s="100">
        <f>(Sectores!W28-Sectores!S28)/Sectores!S28</f>
        <v>0.2529942748009883</v>
      </c>
      <c r="X29" s="100">
        <f>(Sectores!X28-Sectores!T28)/Sectores!T28</f>
        <v>0.11831114150058596</v>
      </c>
      <c r="Y29" s="100">
        <f>(Sectores!Y28-Sectores!U28)/Sectores!U28</f>
        <v>0.14869669354989615</v>
      </c>
      <c r="Z29" s="100">
        <f>(Sectores!Z28-Sectores!V28)/Sectores!V28</f>
        <v>0.06304756159425258</v>
      </c>
      <c r="AA29" s="100">
        <f>(Sectores!AA28-Sectores!W28)/Sectores!W28</f>
        <v>0.10676479483818933</v>
      </c>
      <c r="AB29" s="100">
        <f>(Sectores!AB28-Sectores!X28)/Sectores!X28</f>
        <v>0.04253653018051746</v>
      </c>
      <c r="AC29" s="100">
        <f>(Sectores!AC28-Sectores!Y28)/Sectores!Y28</f>
        <v>0.009638770107920993</v>
      </c>
      <c r="AD29" s="100">
        <f>(Sectores!AD28-Sectores!Z28)/Sectores!Z28</f>
        <v>0.016669783518517323</v>
      </c>
      <c r="AE29" s="135">
        <f>(Sectores!AE28-Sectores!AA28)/Sectores!AA28</f>
        <v>-0.01277284924239851</v>
      </c>
    </row>
    <row r="30" spans="1:22" s="3" customFormat="1" ht="12.75">
      <c r="A30" s="14" t="s">
        <v>15</v>
      </c>
      <c r="B30" s="30"/>
      <c r="C30" s="30"/>
      <c r="D30" s="50"/>
      <c r="E30" s="17"/>
      <c r="U30" s="71"/>
      <c r="V30" s="71"/>
    </row>
    <row r="31" spans="1:21" s="3" customFormat="1" ht="12.75">
      <c r="A31" s="14"/>
      <c r="B31" s="30"/>
      <c r="C31" s="30"/>
      <c r="D31" s="50"/>
      <c r="E31" s="17"/>
      <c r="U31" s="71"/>
    </row>
    <row r="32" spans="1:21" ht="15">
      <c r="A32" s="15" t="s">
        <v>22</v>
      </c>
      <c r="B32" s="33"/>
      <c r="C32" s="33"/>
      <c r="D32" s="33"/>
      <c r="E32" s="33"/>
      <c r="U32" s="75"/>
    </row>
    <row r="33" spans="1:21" ht="15">
      <c r="A33" s="49" t="s">
        <v>44</v>
      </c>
      <c r="B33" s="33"/>
      <c r="C33" s="33"/>
      <c r="D33" s="33"/>
      <c r="E33" s="33"/>
      <c r="U33" s="75"/>
    </row>
    <row r="34" spans="1:21" ht="14.25" customHeight="1">
      <c r="A34" s="19" t="s">
        <v>73</v>
      </c>
      <c r="B34" s="33"/>
      <c r="C34" s="33"/>
      <c r="D34" s="33"/>
      <c r="E34" s="33"/>
      <c r="U34" s="75"/>
    </row>
    <row r="35" spans="1:21" ht="14.25" customHeight="1">
      <c r="A35" s="40" t="s">
        <v>0</v>
      </c>
      <c r="B35" s="33"/>
      <c r="C35" s="33"/>
      <c r="D35" s="33"/>
      <c r="E35" s="33"/>
      <c r="U35" s="75"/>
    </row>
    <row r="36" spans="1:21" ht="7.5" customHeight="1">
      <c r="A36" s="20"/>
      <c r="B36" s="33"/>
      <c r="C36" s="33"/>
      <c r="D36" s="33"/>
      <c r="E36" s="33"/>
      <c r="K36" s="75"/>
      <c r="L36" s="75"/>
      <c r="U36" s="75"/>
    </row>
    <row r="37" spans="1:31" ht="15.75" thickBot="1">
      <c r="A37" s="101" t="s">
        <v>20</v>
      </c>
      <c r="B37" s="114" t="s">
        <v>55</v>
      </c>
      <c r="C37" s="114" t="s">
        <v>47</v>
      </c>
      <c r="D37" s="114" t="s">
        <v>48</v>
      </c>
      <c r="E37" s="114" t="s">
        <v>49</v>
      </c>
      <c r="F37" s="114" t="s">
        <v>50</v>
      </c>
      <c r="G37" s="107" t="s">
        <v>51</v>
      </c>
      <c r="H37" s="79" t="s">
        <v>52</v>
      </c>
      <c r="I37" s="79" t="s">
        <v>53</v>
      </c>
      <c r="J37" s="79" t="s">
        <v>54</v>
      </c>
      <c r="K37" s="79" t="s">
        <v>56</v>
      </c>
      <c r="L37" s="79" t="s">
        <v>57</v>
      </c>
      <c r="M37" s="79" t="s">
        <v>58</v>
      </c>
      <c r="N37" s="79" t="s">
        <v>59</v>
      </c>
      <c r="O37" s="79" t="s">
        <v>60</v>
      </c>
      <c r="P37" s="79" t="s">
        <v>61</v>
      </c>
      <c r="Q37" s="79" t="s">
        <v>62</v>
      </c>
      <c r="R37" s="79" t="s">
        <v>63</v>
      </c>
      <c r="S37" s="79" t="s">
        <v>64</v>
      </c>
      <c r="T37" s="79" t="s">
        <v>65</v>
      </c>
      <c r="U37" s="79" t="s">
        <v>66</v>
      </c>
      <c r="V37" s="116" t="s">
        <v>67</v>
      </c>
      <c r="W37" s="116" t="s">
        <v>68</v>
      </c>
      <c r="X37" s="116" t="s">
        <v>69</v>
      </c>
      <c r="Y37" s="116" t="s">
        <v>70</v>
      </c>
      <c r="Z37" s="116" t="s">
        <v>71</v>
      </c>
      <c r="AA37" s="116" t="s">
        <v>72</v>
      </c>
      <c r="AB37" s="116" t="s">
        <v>74</v>
      </c>
      <c r="AC37" s="116" t="s">
        <v>75</v>
      </c>
      <c r="AD37" s="116" t="s">
        <v>76</v>
      </c>
      <c r="AE37" s="128" t="s">
        <v>77</v>
      </c>
    </row>
    <row r="38" spans="1:31" ht="15">
      <c r="A38" s="103" t="s">
        <v>3</v>
      </c>
      <c r="B38" s="22" t="str">
        <f aca="true" t="shared" si="0" ref="B38:B43">B9</f>
        <v>s/d</v>
      </c>
      <c r="C38" s="22" t="str">
        <f aca="true" t="shared" si="1" ref="C38:D43">C9</f>
        <v>s/d</v>
      </c>
      <c r="D38" s="22" t="str">
        <f t="shared" si="1"/>
        <v>s/d</v>
      </c>
      <c r="E38" s="22" t="str">
        <f aca="true" t="shared" si="2" ref="E38:F43">E9</f>
        <v>s/d</v>
      </c>
      <c r="F38" s="22" t="str">
        <f t="shared" si="2"/>
        <v>s/d</v>
      </c>
      <c r="G38" s="62">
        <f>((Sectores!G36-Sectores!C36)/Sectores!C36)</f>
        <v>0.01981308963134661</v>
      </c>
      <c r="H38" s="62">
        <f>((Sectores!H36-Sectores!D36)/Sectores!D36)</f>
        <v>0.022650452135952605</v>
      </c>
      <c r="I38" s="62">
        <f>(Sectores!I36-Sectores!E36)/Sectores!E36</f>
        <v>-0.05131794056390388</v>
      </c>
      <c r="J38" s="62">
        <f>(Sectores!J36-Sectores!F36)/Sectores!F36</f>
        <v>0.2867769578671745</v>
      </c>
      <c r="K38" s="62">
        <f>(Sectores!K36-Sectores!G36)/Sectores!G36</f>
        <v>-0.18346724574737605</v>
      </c>
      <c r="L38" s="62">
        <f>(Sectores!L36-Sectores!H36)/Sectores!H36</f>
        <v>-0.06891000231732751</v>
      </c>
      <c r="M38" s="62">
        <f>(Sectores!M36-Sectores!I36)/Sectores!I36</f>
        <v>-0.22395335387084972</v>
      </c>
      <c r="N38" s="62">
        <f>(Sectores!N36-Sectores!J36)/Sectores!J36</f>
        <v>-0.343234056328909</v>
      </c>
      <c r="O38" s="62">
        <f>(Sectores!O36-Sectores!K36)/Sectores!K36</f>
        <v>0.17900074465444488</v>
      </c>
      <c r="P38" s="62">
        <f>(Sectores!P36-Sectores!L36)/Sectores!L36</f>
        <v>-0.16113228802347362</v>
      </c>
      <c r="Q38" s="62">
        <f>(Sectores!Q36-Sectores!M36)/Sectores!M36</f>
        <v>0.089765623811769</v>
      </c>
      <c r="R38" s="62">
        <f>(Sectores!R36-Sectores!N36)/Sectores!N36</f>
        <v>0.16794296276736204</v>
      </c>
      <c r="S38" s="62">
        <f>(Sectores!S36-Sectores!O36)/Sectores!O36</f>
        <v>-0.07448344311107101</v>
      </c>
      <c r="T38" s="62">
        <f>(Sectores!T36-Sectores!P36)/Sectores!P36</f>
        <v>0.21118051217988756</v>
      </c>
      <c r="U38" s="62">
        <f>(Sectores!U36-Sectores!Q36)/Sectores!Q36</f>
        <v>0.010914013761147786</v>
      </c>
      <c r="V38" s="124">
        <f>(Sectores!V36-Sectores!R36)/Sectores!R36</f>
        <v>0.1223453161504258</v>
      </c>
      <c r="W38" s="124">
        <f>(Sectores!W36-Sectores!S36)/Sectores!S36</f>
        <v>0.474010886343326</v>
      </c>
      <c r="X38" s="124">
        <f>(Sectores!X36-Sectores!T36)/Sectores!T36</f>
        <v>0.21181218090866896</v>
      </c>
      <c r="Y38" s="124">
        <f>(Sectores!Y36-Sectores!U36)/Sectores!U36</f>
        <v>0.19162536412960943</v>
      </c>
      <c r="Z38" s="124">
        <f>(Sectores!Z36-Sectores!V36)/Sectores!V36</f>
        <v>0.06367005989632296</v>
      </c>
      <c r="AA38" s="124">
        <f>(Sectores!AA36-Sectores!W36)/Sectores!W36</f>
        <v>-0.1301726228532375</v>
      </c>
      <c r="AB38" s="124">
        <f>(Sectores!AB36-Sectores!X36)/Sectores!X36</f>
        <v>-0.07180321938867788</v>
      </c>
      <c r="AC38" s="124">
        <f>(Sectores!AC36-Sectores!Y36)/Sectores!Y36</f>
        <v>0.01742495336739541</v>
      </c>
      <c r="AD38" s="124">
        <f>(Sectores!AD36-Sectores!Z36)/Sectores!Z36</f>
        <v>0.04969508730729896</v>
      </c>
      <c r="AE38" s="136">
        <f>(Sectores!AE36-Sectores!AA36)/Sectores!AA36</f>
        <v>0.10380311498054721</v>
      </c>
    </row>
    <row r="39" spans="1:31" ht="15">
      <c r="A39" s="105" t="s">
        <v>4</v>
      </c>
      <c r="B39" s="24" t="str">
        <f t="shared" si="0"/>
        <v>s/d</v>
      </c>
      <c r="C39" s="24" t="str">
        <f t="shared" si="1"/>
        <v>s/d</v>
      </c>
      <c r="D39" s="24" t="str">
        <f t="shared" si="1"/>
        <v>s/d</v>
      </c>
      <c r="E39" s="24" t="str">
        <f t="shared" si="2"/>
        <v>s/d</v>
      </c>
      <c r="F39" s="24" t="str">
        <f t="shared" si="2"/>
        <v>s/d</v>
      </c>
      <c r="G39" s="63">
        <f>((Sectores!G37-Sectores!C37)/Sectores!C37)</f>
        <v>0.17468597847878564</v>
      </c>
      <c r="H39" s="63">
        <f>((Sectores!H37-Sectores!D37)/Sectores!D37)</f>
        <v>-0.16531582696417227</v>
      </c>
      <c r="I39" s="63">
        <f>(Sectores!I37-Sectores!E37)/Sectores!E37</f>
        <v>-0.2497287079497322</v>
      </c>
      <c r="J39" s="63">
        <f>(Sectores!J37-Sectores!F37)/Sectores!F37</f>
        <v>-0.056306066730489664</v>
      </c>
      <c r="K39" s="63">
        <f>(Sectores!K37-Sectores!G37)/Sectores!G37</f>
        <v>0.08145103707702757</v>
      </c>
      <c r="L39" s="63">
        <f>(Sectores!L37-Sectores!H37)/Sectores!H37</f>
        <v>0.37178245225574313</v>
      </c>
      <c r="M39" s="63">
        <f>(Sectores!M37-Sectores!I37)/Sectores!I37</f>
        <v>0.34362898334344233</v>
      </c>
      <c r="N39" s="63">
        <f>(Sectores!N37-Sectores!J37)/Sectores!J37</f>
        <v>-0.0047153860604922035</v>
      </c>
      <c r="O39" s="63">
        <f>(Sectores!O37-Sectores!K37)/Sectores!K37</f>
        <v>0.013849077264968276</v>
      </c>
      <c r="P39" s="63">
        <f>(Sectores!P37-Sectores!L37)/Sectores!L37</f>
        <v>-0.02844892812105927</v>
      </c>
      <c r="Q39" s="63">
        <f>(Sectores!Q37-Sectores!M37)/Sectores!M37</f>
        <v>-0.12511285505937914</v>
      </c>
      <c r="R39" s="63">
        <f>(Sectores!R37-Sectores!N37)/Sectores!N37</f>
        <v>0.14041412635195077</v>
      </c>
      <c r="S39" s="63">
        <f>(Sectores!S37-Sectores!O37)/Sectores!O37</f>
        <v>-0.5684424536992916</v>
      </c>
      <c r="T39" s="63">
        <f>(Sectores!T37-Sectores!P37)/Sectores!P37</f>
        <v>-0.38230967585622067</v>
      </c>
      <c r="U39" s="63">
        <f>(Sectores!U37-Sectores!Q37)/Sectores!Q37</f>
        <v>-0.15342329827346696</v>
      </c>
      <c r="V39" s="63">
        <f>(Sectores!V37-Sectores!R37)/Sectores!R37</f>
        <v>-0.006057797345162038</v>
      </c>
      <c r="W39" s="63">
        <f>(Sectores!W37-Sectores!S37)/Sectores!S37</f>
        <v>1.4698564593301435</v>
      </c>
      <c r="X39" s="63">
        <f>(Sectores!X37-Sectores!T37)/Sectores!T37</f>
        <v>0.602403900033621</v>
      </c>
      <c r="Y39" s="63">
        <f>(Sectores!Y37-Sectores!U37)/Sectores!U37</f>
        <v>-0.09627511193417568</v>
      </c>
      <c r="Z39" s="63">
        <f>(Sectores!Z37-Sectores!V37)/Sectores!V37</f>
        <v>-0.0905382002264704</v>
      </c>
      <c r="AA39" s="63">
        <f>(Sectores!AA37-Sectores!W37)/Sectores!W37</f>
        <v>-0.04519715077638363</v>
      </c>
      <c r="AB39" s="63">
        <f>(Sectores!AB37-Sectores!X37)/Sectores!X37</f>
        <v>-0.05285611875579179</v>
      </c>
      <c r="AC39" s="63">
        <f>(Sectores!AC37-Sectores!Y37)/Sectores!Y37</f>
        <v>0.5941585391159991</v>
      </c>
      <c r="AD39" s="63">
        <f>(Sectores!AD37-Sectores!Z37)/Sectores!Z37</f>
        <v>0.26439622814245173</v>
      </c>
      <c r="AE39" s="133">
        <f>(Sectores!AE37-Sectores!AA37)/Sectores!AA37</f>
        <v>-0.1483152029716105</v>
      </c>
    </row>
    <row r="40" spans="1:31" ht="15">
      <c r="A40" s="106" t="s">
        <v>5</v>
      </c>
      <c r="B40" s="26" t="str">
        <f t="shared" si="0"/>
        <v>s/d</v>
      </c>
      <c r="C40" s="26" t="str">
        <f t="shared" si="1"/>
        <v>s/d</v>
      </c>
      <c r="D40" s="26" t="str">
        <f t="shared" si="1"/>
        <v>s/d</v>
      </c>
      <c r="E40" s="26" t="str">
        <f t="shared" si="2"/>
        <v>s/d</v>
      </c>
      <c r="F40" s="26" t="str">
        <f t="shared" si="2"/>
        <v>s/d</v>
      </c>
      <c r="G40" s="64">
        <f>((Sectores!G38-Sectores!C38)/Sectores!C38)</f>
        <v>-0.01802416680284926</v>
      </c>
      <c r="H40" s="64">
        <f>((Sectores!H38-Sectores!D38)/Sectores!D38)</f>
        <v>-0.08755185596919823</v>
      </c>
      <c r="I40" s="64">
        <f>(Sectores!I38-Sectores!E38)/Sectores!E38</f>
        <v>-0.017699115044247787</v>
      </c>
      <c r="J40" s="64">
        <f>(Sectores!J38-Sectores!F38)/Sectores!F38</f>
        <v>-0.04915990730011587</v>
      </c>
      <c r="K40" s="64">
        <f>(Sectores!K38-Sectores!G38)/Sectores!G38</f>
        <v>0.17286984102122327</v>
      </c>
      <c r="L40" s="64">
        <f>(Sectores!L38-Sectores!H38)/Sectores!H38</f>
        <v>0.1445778358889021</v>
      </c>
      <c r="M40" s="64">
        <f>(Sectores!M38-Sectores!I38)/Sectores!I38</f>
        <v>-0.12120741431086259</v>
      </c>
      <c r="N40" s="64">
        <f>(Sectores!N38-Sectores!J38)/Sectores!J38</f>
        <v>0.0672495912419137</v>
      </c>
      <c r="O40" s="64">
        <f>(Sectores!O38-Sectores!K38)/Sectores!K38</f>
        <v>-0.046156029079132965</v>
      </c>
      <c r="P40" s="64">
        <f>(Sectores!P38-Sectores!L38)/Sectores!L38</f>
        <v>-0.10929278593187483</v>
      </c>
      <c r="Q40" s="64">
        <f>(Sectores!Q38-Sectores!M38)/Sectores!M38</f>
        <v>0.1333883226300595</v>
      </c>
      <c r="R40" s="64">
        <f>(Sectores!R38-Sectores!N38)/Sectores!N38</f>
        <v>0.15404744459563616</v>
      </c>
      <c r="S40" s="64">
        <f>(Sectores!S38-Sectores!O38)/Sectores!O38</f>
        <v>-0.041966731127659015</v>
      </c>
      <c r="T40" s="64">
        <f>(Sectores!T38-Sectores!P38)/Sectores!P38</f>
        <v>-0.046306462112453</v>
      </c>
      <c r="U40" s="64">
        <f>(Sectores!U38-Sectores!Q38)/Sectores!Q38</f>
        <v>-0.07276775658020135</v>
      </c>
      <c r="V40" s="64">
        <f>(Sectores!V38-Sectores!R38)/Sectores!R38</f>
        <v>0.03032651715039578</v>
      </c>
      <c r="W40" s="64">
        <f>(Sectores!W38-Sectores!S38)/Sectores!S38</f>
        <v>0.03167557199616386</v>
      </c>
      <c r="X40" s="64">
        <f>(Sectores!X38-Sectores!T38)/Sectores!T38</f>
        <v>0.193628574630439</v>
      </c>
      <c r="Y40" s="64">
        <f>(Sectores!Y38-Sectores!U38)/Sectores!U38</f>
        <v>0.27078291582183267</v>
      </c>
      <c r="Z40" s="64">
        <f>(Sectores!Z38-Sectores!V38)/Sectores!V38</f>
        <v>0.08223563117207382</v>
      </c>
      <c r="AA40" s="64">
        <f>(Sectores!AA38-Sectores!W38)/Sectores!W38</f>
        <v>0.32995139571326126</v>
      </c>
      <c r="AB40" s="64">
        <f>(Sectores!AB38-Sectores!X38)/Sectores!X38</f>
        <v>0.14657357698249449</v>
      </c>
      <c r="AC40" s="64">
        <f>(Sectores!AC38-Sectores!Y38)/Sectores!Y38</f>
        <v>-0.1918560619986324</v>
      </c>
      <c r="AD40" s="64">
        <f>(Sectores!AD38-Sectores!Z38)/Sectores!Z38</f>
        <v>-0.10799059408137007</v>
      </c>
      <c r="AE40" s="134">
        <f>(Sectores!AE38-Sectores!AA38)/Sectores!AA38</f>
        <v>-0.09029303297785944</v>
      </c>
    </row>
    <row r="41" spans="1:31" ht="15">
      <c r="A41" s="104" t="s">
        <v>2</v>
      </c>
      <c r="B41" s="28" t="str">
        <f t="shared" si="0"/>
        <v>s/d</v>
      </c>
      <c r="C41" s="28" t="str">
        <f t="shared" si="1"/>
        <v>s/d</v>
      </c>
      <c r="D41" s="28" t="str">
        <f t="shared" si="1"/>
        <v>s/d</v>
      </c>
      <c r="E41" s="28" t="str">
        <f t="shared" si="2"/>
        <v>s/d</v>
      </c>
      <c r="F41" s="28" t="str">
        <f t="shared" si="2"/>
        <v>s/d</v>
      </c>
      <c r="G41" s="65">
        <f>((Sectores!G39-Sectores!C39)/Sectores!C39)</f>
        <v>-0.012644287246539659</v>
      </c>
      <c r="H41" s="65">
        <f>((Sectores!H39-Sectores!D39)/Sectores!D39)</f>
        <v>0.021271516141940127</v>
      </c>
      <c r="I41" s="65">
        <f>(Sectores!I39-Sectores!E39)/Sectores!E39</f>
        <v>0.004624846086046565</v>
      </c>
      <c r="J41" s="65">
        <f>(Sectores!J39-Sectores!F39)/Sectores!F39</f>
        <v>0.033054501354933825</v>
      </c>
      <c r="K41" s="65">
        <f>(Sectores!K39-Sectores!G39)/Sectores!G39</f>
        <v>-0.005040364949580185</v>
      </c>
      <c r="L41" s="65">
        <f>(Sectores!L39-Sectores!H39)/Sectores!H39</f>
        <v>-0.021213687652073134</v>
      </c>
      <c r="M41" s="65">
        <f>(Sectores!M39-Sectores!I39)/Sectores!I39</f>
        <v>-0.026681562777248383</v>
      </c>
      <c r="N41" s="65">
        <f>(Sectores!N39-Sectores!J39)/Sectores!J39</f>
        <v>0.01954238666459936</v>
      </c>
      <c r="O41" s="65">
        <f>(Sectores!O39-Sectores!K39)/Sectores!K39</f>
        <v>-0.028419725486118333</v>
      </c>
      <c r="P41" s="65">
        <f>(Sectores!P39-Sectores!L39)/Sectores!L39</f>
        <v>0.056970626623070814</v>
      </c>
      <c r="Q41" s="65">
        <f>(Sectores!Q39-Sectores!M39)/Sectores!M39</f>
        <v>0.027902501603592048</v>
      </c>
      <c r="R41" s="65">
        <f>(Sectores!R39-Sectores!N39)/Sectores!N39</f>
        <v>-0.0826456284314121</v>
      </c>
      <c r="S41" s="65">
        <f>(Sectores!S39-Sectores!O39)/Sectores!O39</f>
        <v>-0.13962969651970916</v>
      </c>
      <c r="T41" s="65">
        <f>(Sectores!T39-Sectores!P39)/Sectores!P39</f>
        <v>0.01960459816938882</v>
      </c>
      <c r="U41" s="65">
        <f>(Sectores!U39-Sectores!Q39)/Sectores!Q39</f>
        <v>-0.038627145085803435</v>
      </c>
      <c r="V41" s="65">
        <f>(Sectores!V39-Sectores!R39)/Sectores!R39</f>
        <v>0.04259450974023777</v>
      </c>
      <c r="W41" s="65">
        <f>(Sectores!W39-Sectores!S39)/Sectores!S39</f>
        <v>0.143230877476686</v>
      </c>
      <c r="X41" s="65">
        <f>(Sectores!X39-Sectores!T39)/Sectores!T39</f>
        <v>0.02127214613012373</v>
      </c>
      <c r="Y41" s="65">
        <f>(Sectores!Y39-Sectores!U39)/Sectores!U39</f>
        <v>0.15586545228448245</v>
      </c>
      <c r="Z41" s="65">
        <f>(Sectores!Z39-Sectores!V39)/Sectores!V39</f>
        <v>0.08841605877313673</v>
      </c>
      <c r="AA41" s="65">
        <f>(Sectores!AA39-Sectores!W39)/Sectores!W39</f>
        <v>0.1704313232118873</v>
      </c>
      <c r="AB41" s="65">
        <f>(Sectores!AB39-Sectores!X39)/Sectores!X39</f>
        <v>0.06357832065454923</v>
      </c>
      <c r="AC41" s="65">
        <f>(Sectores!AC39-Sectores!Y39)/Sectores!Y39</f>
        <v>0.03353155720019625</v>
      </c>
      <c r="AD41" s="65">
        <f>(Sectores!AD39-Sectores!Z39)/Sectores!Z39</f>
        <v>0.03727621006812456</v>
      </c>
      <c r="AE41" s="132">
        <f>(Sectores!AE39-Sectores!AA39)/Sectores!AA39</f>
        <v>0.030989082500043577</v>
      </c>
    </row>
    <row r="42" spans="1:31" ht="15">
      <c r="A42" s="102" t="s">
        <v>6</v>
      </c>
      <c r="B42" s="46" t="str">
        <f t="shared" si="0"/>
        <v>s/d</v>
      </c>
      <c r="C42" s="46" t="str">
        <f t="shared" si="1"/>
        <v>s/d</v>
      </c>
      <c r="D42" s="46" t="str">
        <f t="shared" si="1"/>
        <v>s/d</v>
      </c>
      <c r="E42" s="46" t="str">
        <f t="shared" si="2"/>
        <v>s/d</v>
      </c>
      <c r="F42" s="46" t="str">
        <f t="shared" si="2"/>
        <v>s/d</v>
      </c>
      <c r="G42" s="68">
        <f>((Sectores!G40-Sectores!C40)/Sectores!C40)</f>
        <v>0.710999281092739</v>
      </c>
      <c r="H42" s="68">
        <f>((Sectores!H40-Sectores!D40)/Sectores!D40)</f>
        <v>0.6664277009104596</v>
      </c>
      <c r="I42" s="68">
        <f>(Sectores!I40-Sectores!E40)/Sectores!E40</f>
        <v>0.1053024645257655</v>
      </c>
      <c r="J42" s="68">
        <f>(Sectores!J40-Sectores!F40)/Sectores!F40</f>
        <v>0.0010658510588998564</v>
      </c>
      <c r="K42" s="68">
        <f>(Sectores!K40-Sectores!G40)/Sectores!G40</f>
        <v>0.25451680672268906</v>
      </c>
      <c r="L42" s="68">
        <f>(Sectores!L40-Sectores!H40)/Sectores!H40</f>
        <v>-0.0301140030114003</v>
      </c>
      <c r="M42" s="68">
        <f>(Sectores!M40-Sectores!I40)/Sectores!I40</f>
        <v>0.18412162162162163</v>
      </c>
      <c r="N42" s="68">
        <f>(Sectores!N40-Sectores!J40)/Sectores!J40</f>
        <v>-0.5423108971391538</v>
      </c>
      <c r="O42" s="68">
        <f>(Sectores!O40-Sectores!K40)/Sectores!K40</f>
        <v>-0.3254626140835636</v>
      </c>
      <c r="P42" s="68">
        <f>(Sectores!P40-Sectores!L40)/Sectores!L40</f>
        <v>-0.2738966511421601</v>
      </c>
      <c r="Q42" s="68">
        <f>(Sectores!Q40-Sectores!M40)/Sectores!M40</f>
        <v>0.30451735615786973</v>
      </c>
      <c r="R42" s="68">
        <f>(Sectores!R40-Sectores!N40)/Sectores!N40</f>
        <v>-0.011530292303024173</v>
      </c>
      <c r="S42" s="68">
        <f>(Sectores!S40-Sectores!O40)/Sectores!O40</f>
        <v>-0.2794811320754717</v>
      </c>
      <c r="T42" s="68">
        <f>(Sectores!T40-Sectores!P40)/Sectores!P40</f>
        <v>-0.07220525351252291</v>
      </c>
      <c r="U42" s="68">
        <f>(Sectores!U40-Sectores!Q40)/Sectores!Q40</f>
        <v>0.4274987242108333</v>
      </c>
      <c r="V42" s="68">
        <f>(Sectores!V40-Sectores!R40)/Sectores!R40</f>
        <v>0.6224291415123299</v>
      </c>
      <c r="W42" s="68">
        <f>(Sectores!W40-Sectores!S40)/Sectores!S40</f>
        <v>0.7528641571194763</v>
      </c>
      <c r="X42" s="68">
        <f>(Sectores!X40-Sectores!T40)/Sectores!T40</f>
        <v>0.06333947853568607</v>
      </c>
      <c r="Y42" s="68">
        <f>(Sectores!Y40-Sectores!U40)/Sectores!U40</f>
        <v>-0.2508554210714468</v>
      </c>
      <c r="Z42" s="68">
        <f>(Sectores!Z40-Sectores!V40)/Sectores!V40</f>
        <v>-0.0024596367305751766</v>
      </c>
      <c r="AA42" s="68">
        <f>(Sectores!AA40-Sectores!W40)/Sectores!W40</f>
        <v>-0.4948154700476682</v>
      </c>
      <c r="AB42" s="68">
        <f>(Sectores!AB40-Sectores!X40)/Sectores!X40</f>
        <v>-0.13523219814241486</v>
      </c>
      <c r="AC42" s="68">
        <f>(Sectores!AC40-Sectores!Y40)/Sectores!Y40</f>
        <v>-0.25530029313518304</v>
      </c>
      <c r="AD42" s="68">
        <f>(Sectores!AD40-Sectores!Z40)/Sectores!Z40</f>
        <v>-0.37522918378959347</v>
      </c>
      <c r="AE42" s="130">
        <f>(Sectores!AE40-Sectores!AA40)/Sectores!AA40</f>
        <v>-0.3953307392996109</v>
      </c>
    </row>
    <row r="43" spans="1:31" s="7" customFormat="1" ht="15">
      <c r="A43" s="101" t="s">
        <v>1</v>
      </c>
      <c r="B43" s="80" t="str">
        <f t="shared" si="0"/>
        <v>s/d</v>
      </c>
      <c r="C43" s="80" t="str">
        <f t="shared" si="1"/>
        <v>s/d</v>
      </c>
      <c r="D43" s="80" t="str">
        <f t="shared" si="1"/>
        <v>s/d</v>
      </c>
      <c r="E43" s="80" t="str">
        <f t="shared" si="2"/>
        <v>s/d</v>
      </c>
      <c r="F43" s="80" t="str">
        <f t="shared" si="2"/>
        <v>s/d</v>
      </c>
      <c r="G43" s="100">
        <f>((Sectores!G41-Sectores!C41)/Sectores!C41)</f>
        <v>0.02193808092706143</v>
      </c>
      <c r="H43" s="100">
        <f>((Sectores!H41-Sectores!D41)/Sectores!D41)</f>
        <v>-0.0015087447640601116</v>
      </c>
      <c r="I43" s="100">
        <f>(Sectores!I41-Sectores!E41)/Sectores!E41</f>
        <v>-0.03248663914838149</v>
      </c>
      <c r="J43" s="100">
        <f>(Sectores!J41-Sectores!F41)/Sectores!F41</f>
        <v>0.03811927597894282</v>
      </c>
      <c r="K43" s="100">
        <f>(Sectores!K41-Sectores!G41)/Sectores!G41</f>
        <v>0.023249926839033305</v>
      </c>
      <c r="L43" s="100">
        <f>(Sectores!L41-Sectores!H41)/Sectores!H41</f>
        <v>0.03239303988851676</v>
      </c>
      <c r="M43" s="100">
        <f>(Sectores!M41-Sectores!I41)/Sectores!I41</f>
        <v>-0.04450468219794749</v>
      </c>
      <c r="N43" s="100">
        <f>(Sectores!N41-Sectores!J41)/Sectores!J41</f>
        <v>-0.050110797743755035</v>
      </c>
      <c r="O43" s="100">
        <f>(Sectores!O41-Sectores!K41)/Sectores!K41</f>
        <v>-0.019465172710859544</v>
      </c>
      <c r="P43" s="100">
        <f>(Sectores!P41-Sectores!L41)/Sectores!L41</f>
        <v>-0.027768391898303362</v>
      </c>
      <c r="Q43" s="100">
        <f>(Sectores!Q41-Sectores!M41)/Sectores!M41</f>
        <v>0.04464493859840424</v>
      </c>
      <c r="R43" s="100">
        <f>(Sectores!R41-Sectores!N41)/Sectores!N41</f>
        <v>0.011746552364027944</v>
      </c>
      <c r="S43" s="100">
        <f>(Sectores!S41-Sectores!O41)/Sectores!O41</f>
        <v>-0.1642471016217319</v>
      </c>
      <c r="T43" s="100">
        <f>(Sectores!T41-Sectores!P41)/Sectores!P41</f>
        <v>-0.01504516249855941</v>
      </c>
      <c r="U43" s="100">
        <f>(Sectores!U41-Sectores!Q41)/Sectores!Q41</f>
        <v>-0.038234156086060594</v>
      </c>
      <c r="V43" s="122">
        <f>(Sectores!V41-Sectores!R41)/Sectores!R41</f>
        <v>0.054395241003697185</v>
      </c>
      <c r="W43" s="100">
        <f>(Sectores!W41-Sectores!S41)/Sectores!S41</f>
        <v>0.2529942748009883</v>
      </c>
      <c r="X43" s="100">
        <f>(Sectores!X41-Sectores!T41)/Sectores!T41</f>
        <v>0.11831114150058596</v>
      </c>
      <c r="Y43" s="100">
        <f>(Sectores!Y41-Sectores!U41)/Sectores!U41</f>
        <v>0.14869669354989615</v>
      </c>
      <c r="Z43" s="100">
        <f>(Sectores!Z41-Sectores!V41)/Sectores!V41</f>
        <v>0.06304756159425258</v>
      </c>
      <c r="AA43" s="100">
        <f>(Sectores!AA41-Sectores!W41)/Sectores!W41</f>
        <v>0.10676479483818933</v>
      </c>
      <c r="AB43" s="100">
        <f>(Sectores!AB41-Sectores!X41)/Sectores!X41</f>
        <v>0.04253653018051746</v>
      </c>
      <c r="AC43" s="100">
        <f>(Sectores!AC41-Sectores!Y41)/Sectores!Y41</f>
        <v>0.009638770107920993</v>
      </c>
      <c r="AD43" s="100">
        <f>(Sectores!AD41-Sectores!Z41)/Sectores!Z41</f>
        <v>0.016669783518517323</v>
      </c>
      <c r="AE43" s="135">
        <f>(Sectores!AE41-Sectores!AA41)/Sectores!AA41</f>
        <v>-0.01277284924239851</v>
      </c>
    </row>
    <row r="44" spans="1:22" ht="15">
      <c r="A44" s="14" t="s">
        <v>15</v>
      </c>
      <c r="B44" s="14"/>
      <c r="C44" s="33"/>
      <c r="D44" s="33"/>
      <c r="E44" s="33"/>
      <c r="V44" s="119"/>
    </row>
    <row r="45" spans="1:5" ht="15">
      <c r="A45" s="33"/>
      <c r="B45" s="33"/>
      <c r="C45" s="33"/>
      <c r="D45" s="33"/>
      <c r="E45" s="33"/>
    </row>
    <row r="46" spans="1:5" ht="15">
      <c r="A46" s="41"/>
      <c r="B46" s="41"/>
      <c r="C46" s="41"/>
      <c r="D46" s="41"/>
      <c r="E46" s="41"/>
    </row>
    <row r="47" spans="1:5" ht="15">
      <c r="A47" s="41"/>
      <c r="B47" s="41"/>
      <c r="C47" s="41"/>
      <c r="D47" s="41"/>
      <c r="E47" s="41"/>
    </row>
    <row r="48" spans="1:5" ht="15">
      <c r="A48" s="41"/>
      <c r="B48" s="41"/>
      <c r="C48" s="41"/>
      <c r="D48" s="41"/>
      <c r="E48" s="41"/>
    </row>
    <row r="49" spans="1:5" ht="15">
      <c r="A49" s="41"/>
      <c r="B49" s="41"/>
      <c r="C49" s="41"/>
      <c r="D49" s="41"/>
      <c r="E49" s="41"/>
    </row>
    <row r="50" spans="1:5" ht="15">
      <c r="A50" s="41"/>
      <c r="B50" s="41"/>
      <c r="C50" s="41"/>
      <c r="D50" s="41"/>
      <c r="E50" s="41"/>
    </row>
    <row r="51" spans="1:5" ht="15">
      <c r="A51" s="41"/>
      <c r="B51" s="41"/>
      <c r="C51" s="41"/>
      <c r="D51" s="41"/>
      <c r="E51" s="41"/>
    </row>
    <row r="52" spans="1:5" ht="15">
      <c r="A52" s="41"/>
      <c r="B52" s="41"/>
      <c r="C52" s="41"/>
      <c r="D52" s="41"/>
      <c r="E52" s="41"/>
    </row>
    <row r="53" spans="1:4" ht="15">
      <c r="A53" s="41"/>
      <c r="B53" s="41"/>
      <c r="C53" s="41"/>
      <c r="D53" s="41"/>
    </row>
    <row r="54" spans="1:4" ht="15">
      <c r="A54" s="41"/>
      <c r="B54" s="41"/>
      <c r="C54" s="41"/>
      <c r="D54" s="41"/>
    </row>
    <row r="55" spans="1:4" ht="15">
      <c r="A55" s="41"/>
      <c r="B55" s="41"/>
      <c r="C55" s="41"/>
      <c r="D55" s="41"/>
    </row>
  </sheetData>
  <sheetProtection/>
  <printOptions/>
  <pageMargins left="0.7" right="0.7" top="0.75" bottom="0.75" header="0.3" footer="0.3"/>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PabloMacClay</dc:creator>
  <cp:keywords/>
  <dc:description/>
  <cp:lastModifiedBy>Marina</cp:lastModifiedBy>
  <dcterms:created xsi:type="dcterms:W3CDTF">2013-09-02T12:22:26Z</dcterms:created>
  <dcterms:modified xsi:type="dcterms:W3CDTF">2024-01-05T15:00:35Z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